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604BD077-9E85-47D9-A001-9AF2A5EB6283}" xr6:coauthVersionLast="41" xr6:coauthVersionMax="41" xr10:uidLastSave="{00000000-0000-0000-0000-000000000000}"/>
  <bookViews>
    <workbookView xWindow="-110" yWindow="-110" windowWidth="38620" windowHeight="21220" xr2:uid="{00000000-000D-0000-FFFF-FFFF00000000}"/>
  </bookViews>
  <sheets>
    <sheet name="PS 321.1" sheetId="1" r:id="rId1"/>
    <sheet name="Kategorie monitoringu" sheetId="3" state="hidden" r:id="rId2"/>
    <sheet name="změny" sheetId="5" r:id="rId3"/>
    <sheet name="hide" sheetId="4" state="hidden" r:id="rId4"/>
    <sheet name="List1" sheetId="6" r:id="rId5"/>
  </sheets>
  <definedNames>
    <definedName name="_xlnm._FilterDatabase" localSheetId="3" hidden="1">hide!$A$1:$L$4</definedName>
    <definedName name="_xlnm._FilterDatabase" localSheetId="1" hidden="1">'Kategorie monitoringu'!$A$1:$A$25</definedName>
    <definedName name="_xlnm._FilterDatabase" localSheetId="0" hidden="1">'PS 321.1'!$A$10:$L$17</definedName>
    <definedName name="_xlnm.Print_Titles" localSheetId="0">'PS 321.1'!$9:$12</definedName>
    <definedName name="_xlnm.Print_Area" localSheetId="0">'PS 321.1'!$B$1:$L$324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88" i="1" l="1"/>
  <c r="J88" i="1"/>
  <c r="L84" i="1"/>
  <c r="J84" i="1"/>
  <c r="L80" i="1"/>
  <c r="J80" i="1"/>
  <c r="L76" i="1"/>
  <c r="J76" i="1"/>
  <c r="L52" i="1"/>
  <c r="J52" i="1"/>
  <c r="L48" i="1"/>
  <c r="J48" i="1"/>
  <c r="L44" i="1"/>
  <c r="J44" i="1"/>
  <c r="L40" i="1"/>
  <c r="J40" i="1"/>
  <c r="C92" i="1"/>
  <c r="L314" i="1"/>
  <c r="J314" i="1"/>
  <c r="L310" i="1"/>
  <c r="J310" i="1"/>
  <c r="L306" i="1"/>
  <c r="J306" i="1"/>
  <c r="L302" i="1"/>
  <c r="J302" i="1"/>
  <c r="L298" i="1"/>
  <c r="J298" i="1"/>
  <c r="L294" i="1"/>
  <c r="J294" i="1"/>
  <c r="L290" i="1"/>
  <c r="J290" i="1"/>
  <c r="L286" i="1"/>
  <c r="J286" i="1"/>
  <c r="L282" i="1"/>
  <c r="J282" i="1"/>
  <c r="L278" i="1"/>
  <c r="J278" i="1"/>
  <c r="L274" i="1"/>
  <c r="J274" i="1"/>
  <c r="C318" i="1"/>
  <c r="L318" i="1" l="1"/>
  <c r="L166" i="1" l="1"/>
  <c r="L150" i="1"/>
  <c r="L174" i="1"/>
  <c r="J174" i="1"/>
  <c r="L170" i="1"/>
  <c r="J170" i="1"/>
  <c r="L162" i="1"/>
  <c r="L102" i="1"/>
  <c r="L320" i="1" l="1"/>
  <c r="L324" i="1" s="1"/>
  <c r="J320" i="1"/>
  <c r="C324" i="1"/>
  <c r="L268" i="1"/>
  <c r="J268" i="1"/>
  <c r="C272" i="1"/>
  <c r="L258" i="1"/>
  <c r="C266" i="1"/>
  <c r="L262" i="1"/>
  <c r="L252" i="1"/>
  <c r="J252" i="1"/>
  <c r="L248" i="1"/>
  <c r="J248" i="1"/>
  <c r="L244" i="1"/>
  <c r="J244" i="1"/>
  <c r="L240" i="1"/>
  <c r="L236" i="1"/>
  <c r="J236" i="1"/>
  <c r="L232" i="1"/>
  <c r="J232" i="1"/>
  <c r="L228" i="1"/>
  <c r="J228" i="1"/>
  <c r="C256" i="1"/>
  <c r="L222" i="1"/>
  <c r="J222" i="1"/>
  <c r="L218" i="1"/>
  <c r="J218" i="1"/>
  <c r="C226" i="1"/>
  <c r="L212" i="1"/>
  <c r="J212" i="1"/>
  <c r="L208" i="1"/>
  <c r="J208" i="1"/>
  <c r="L204" i="1"/>
  <c r="J204" i="1"/>
  <c r="L200" i="1"/>
  <c r="J200" i="1"/>
  <c r="L196" i="1"/>
  <c r="J196" i="1"/>
  <c r="C216" i="1"/>
  <c r="L190" i="1"/>
  <c r="J190" i="1"/>
  <c r="L186" i="1"/>
  <c r="J186" i="1"/>
  <c r="L182" i="1"/>
  <c r="J182" i="1"/>
  <c r="L178" i="1"/>
  <c r="J178" i="1"/>
  <c r="L158" i="1"/>
  <c r="L154" i="1"/>
  <c r="L146" i="1"/>
  <c r="C194" i="1"/>
  <c r="L140" i="1"/>
  <c r="J140" i="1"/>
  <c r="L136" i="1"/>
  <c r="J136" i="1"/>
  <c r="L132" i="1"/>
  <c r="J132" i="1"/>
  <c r="L128" i="1"/>
  <c r="J128" i="1"/>
  <c r="L124" i="1"/>
  <c r="J124" i="1"/>
  <c r="L120" i="1"/>
  <c r="J120" i="1"/>
  <c r="L116" i="1"/>
  <c r="J116" i="1"/>
  <c r="C144" i="1"/>
  <c r="L272" i="1" l="1"/>
  <c r="L266" i="1"/>
  <c r="L256" i="1"/>
  <c r="L226" i="1"/>
  <c r="L216" i="1"/>
  <c r="L194" i="1"/>
  <c r="L144" i="1"/>
  <c r="L110" i="1" l="1"/>
  <c r="J110" i="1"/>
  <c r="L106" i="1"/>
  <c r="J106" i="1"/>
  <c r="L98" i="1"/>
  <c r="J98" i="1"/>
  <c r="L94" i="1"/>
  <c r="J94" i="1"/>
  <c r="C114" i="1"/>
  <c r="L114" i="1" l="1"/>
  <c r="L72" i="1" l="1"/>
  <c r="L68" i="1"/>
  <c r="L64" i="1"/>
  <c r="L60" i="1"/>
  <c r="L56" i="1"/>
  <c r="L92" i="1" l="1"/>
  <c r="L34" i="1"/>
  <c r="J34" i="1"/>
  <c r="L30" i="1"/>
  <c r="L26" i="1"/>
  <c r="J26" i="1"/>
  <c r="L22" i="1"/>
  <c r="J22" i="1"/>
  <c r="L18" i="1"/>
  <c r="J18" i="1"/>
  <c r="L14" i="1"/>
  <c r="B14" i="1"/>
  <c r="C38" i="1"/>
  <c r="B18" i="1" l="1"/>
  <c r="L38" i="1"/>
  <c r="B22" i="1" l="1"/>
  <c r="B26" i="1" l="1"/>
  <c r="B30" i="1" l="1"/>
  <c r="B34" i="1" l="1"/>
  <c r="B40" i="1" l="1"/>
  <c r="B44" i="1" s="1"/>
  <c r="B48" i="1" s="1"/>
  <c r="B52" i="1" s="1"/>
  <c r="B56" i="1" s="1"/>
  <c r="B60" i="1" l="1"/>
  <c r="B64" i="1" s="1"/>
  <c r="B68" i="1" s="1"/>
  <c r="B72" i="1" s="1"/>
  <c r="B76" i="1" s="1"/>
  <c r="B80" i="1" s="1"/>
  <c r="B84" i="1" s="1"/>
  <c r="B88" i="1" s="1"/>
  <c r="B94" i="1" l="1"/>
  <c r="B98" i="1" l="1"/>
  <c r="B102" i="1" l="1"/>
  <c r="J1" i="4"/>
  <c r="B106" i="1" l="1"/>
  <c r="L1" i="4"/>
  <c r="B110" i="1" l="1"/>
  <c r="B116" i="1" s="1"/>
  <c r="L9" i="1"/>
  <c r="B9" i="1"/>
  <c r="B120" i="1" l="1"/>
  <c r="L1" i="1"/>
  <c r="F4" i="1"/>
  <c r="B124" i="1" l="1"/>
  <c r="B128" i="1" s="1"/>
  <c r="B132" i="1" s="1"/>
  <c r="B136" i="1" s="1"/>
  <c r="B140" i="1" s="1"/>
  <c r="B146" i="1" s="1"/>
  <c r="B150" i="1" s="1"/>
  <c r="B154" i="1" s="1"/>
  <c r="B158" i="1" s="1"/>
  <c r="K9" i="1"/>
  <c r="B162" i="1" l="1"/>
  <c r="B166" i="1" s="1"/>
  <c r="B170" i="1" s="1"/>
  <c r="F5" i="1"/>
  <c r="Q2" i="1"/>
  <c r="B174" i="1" l="1"/>
  <c r="B178" i="1" s="1"/>
  <c r="B182" i="1" l="1"/>
  <c r="B186" i="1" s="1"/>
  <c r="B190" i="1" s="1"/>
  <c r="B196" i="1" s="1"/>
  <c r="B200" i="1" s="1"/>
  <c r="B204" i="1" s="1"/>
  <c r="B208" i="1" s="1"/>
  <c r="B212" i="1" s="1"/>
  <c r="B218" i="1" s="1"/>
  <c r="B222" i="1" s="1"/>
  <c r="B228" i="1" s="1"/>
  <c r="B232" i="1" s="1"/>
  <c r="B236" i="1" s="1"/>
  <c r="B240" i="1" s="1"/>
  <c r="B244" i="1" s="1"/>
  <c r="B248" i="1" s="1"/>
  <c r="B252" i="1" s="1"/>
  <c r="B258" i="1" l="1"/>
  <c r="B262" i="1" l="1"/>
  <c r="B268" i="1" l="1"/>
  <c r="B274" i="1" l="1"/>
  <c r="B278" i="1" l="1"/>
  <c r="B282" i="1" s="1"/>
  <c r="B286" i="1" s="1"/>
  <c r="B290" i="1" s="1"/>
  <c r="B294" i="1" s="1"/>
  <c r="B298" i="1" s="1"/>
  <c r="B302" i="1" s="1"/>
  <c r="B306" i="1" s="1"/>
  <c r="B310" i="1" s="1"/>
  <c r="B314" i="1" s="1"/>
  <c r="B320" i="1" l="1"/>
  <c r="K2" i="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<sst xmlns="http://schemas.openxmlformats.org/spreadsheetml/2006/main" count="971" uniqueCount="403">
  <si>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</si>
  <si>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</si>
  <si>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</si>
  <si>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</si>
  <si>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</si>
  <si>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</si>
  <si>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</si>
  <si>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</si>
  <si>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</si>
  <si>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</si>
  <si>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</si>
  <si>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</si>
  <si>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</si>
  <si>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</si>
  <si>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</si>
  <si>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</si>
  <si>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</si>
  <si>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</si>
  <si>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</si>
  <si>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</si>
  <si>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</si>
  <si>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</si>
  <si>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</si>
  <si>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</si>
  <si>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</si>
  <si>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</si>
  <si>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</si>
  <si>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</si>
  <si>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</si>
  <si>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</si>
  <si>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</si>
  <si>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</si>
  <si>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</si>
  <si>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</si>
  <si>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</si>
  <si>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</si>
  <si>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</si>
  <si>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</si>
  <si>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</si>
  <si>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</si>
  <si>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</si>
  <si>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</si>
  <si>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</si>
  <si>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</si>
  <si>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</si>
  <si>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</si>
  <si>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</si>
  <si>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</si>
  <si>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</si>
  <si>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</si>
  <si>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</si>
  <si>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</si>
  <si>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</si>
  <si>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</si>
  <si>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</si>
  <si>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</si>
  <si>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</si>
  <si>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</si>
  <si>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</si>
  <si>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</si>
  <si>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</si>
  <si>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</si>
  <si>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</si>
  <si>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</si>
  <si>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</si>
  <si>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</si>
  <si>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</si>
  <si>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</si>
  <si>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</si>
  <si>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</si>
  <si>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</si>
  <si>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</si>
  <si>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</si>
  <si>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</si>
  <si>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</si>
  <si>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</si>
  <si>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</si>
  <si>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</si>
  <si>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</si>
  <si>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</si>
  <si>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</si>
  <si>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</si>
  <si>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</si>
  <si>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</si>
  <si>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</si>
  <si>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</si>
  <si>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</si>
  <si>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</si>
  <si>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</si>
  <si>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</si>
  <si>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</si>
  <si>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</si>
  <si>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</si>
  <si>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</si>
  <si>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</si>
  <si>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</si>
  <si>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</si>
  <si>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</si>
  <si>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</si>
  <si>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</si>
  <si>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</si>
  <si>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</si>
  <si>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</si>
  <si>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</si>
  <si>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</si>
  <si>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</si>
  <si>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</si>
  <si>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</si>
  <si>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</si>
  <si>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</si>
  <si>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</si>
  <si>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</si>
  <si>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</si>
  <si>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</si>
  <si>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</si>
  <si>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</si>
  <si>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</si>
  <si>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</si>
  <si>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</si>
  <si>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</si>
  <si>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</si>
  <si>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</si>
  <si>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</si>
  <si>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</si>
  <si>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</si>
  <si>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</si>
  <si>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</si>
  <si>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</si>
  <si>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</si>
  <si>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</si>
  <si>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</si>
  <si>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</si>
  <si>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</si>
  <si>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</si>
  <si>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</si>
  <si>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</si>
  <si>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</si>
  <si>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Jiří Velebil</t>
  </si>
  <si>
    <t>MD1</t>
  </si>
  <si>
    <t>Dodávky</t>
  </si>
  <si>
    <t>2018_OTSKP</t>
  </si>
  <si>
    <t>KUS</t>
  </si>
  <si>
    <t>Dle příloh projektové dokumentace č. 1, 2, 3, 4, 5, 6, 7, 8, 9</t>
  </si>
  <si>
    <t>746152</t>
  </si>
  <si>
    <t>IZOLÁTOR 110 KV PODPĚRNÝ, KOMPOZITNÍ</t>
  </si>
  <si>
    <t>745261</t>
  </si>
  <si>
    <t>745272</t>
  </si>
  <si>
    <t>PODPĚRNÝ IZOLÁTOR VN PLASTOVÝ</t>
  </si>
  <si>
    <t>741213</t>
  </si>
  <si>
    <t>HAVARIJNÍ TLAČÁTKO KOMPLETNÍ NÁSTĚNNÉ - KRYTÍ MIN. IP 44</t>
  </si>
  <si>
    <t>zapojení viz PS 322</t>
  </si>
  <si>
    <t>Součet</t>
  </si>
  <si>
    <t>M1</t>
  </si>
  <si>
    <t>Ocelové konstrukce</t>
  </si>
  <si>
    <t>PODPŮRNÉ A POMOCNÉ KONSTRUKCE OCELOVÉ Z PROFILŮ SVAŘOVANÝCH A ŠROUBOVANÝCH S POVRCHOVOU ÚPRAVOU ŽÁROVÝM ZINKOVÁNÍM</t>
  </si>
  <si>
    <t>KG</t>
  </si>
  <si>
    <t>R položka</t>
  </si>
  <si>
    <t>703113</t>
  </si>
  <si>
    <t>KABELOVÝ ROŠT/LÁVKA NOSNÝ ŽÁROVĚ ZINKOVANÝ VČETNĚ UPEVNĚNÍ A PŘÍSLUŠENSTVÍ SVĚTLÉ ŠÍŘKY PŘES 250 DO 400 MM</t>
  </si>
  <si>
    <t>M</t>
  </si>
  <si>
    <t>703313</t>
  </si>
  <si>
    <t>KRYT K NOSNÉMU ŽLABU/ROŠTU ŽÁROVĚ ZINKOVANÝ VČETNĚ UPEVNĚNÍ A PŘÍSLUŠENSTVÍ SVĚTLÉ ŠÍŘKY PŘES 250 DO 400 MM</t>
  </si>
  <si>
    <t xml:space="preserve">Dle příloh projektové dokumentace č. 1, 5, 6, 7, 8, 9 </t>
  </si>
  <si>
    <t>703212</t>
  </si>
  <si>
    <t>KABELOVÝ ŽLAB NOSNÝ/DRÁTĚNÝ ŽÁROVĚ ZINKOVANÝ VČETNĚ UPEVNĚNÍ A PŘÍSLUŠENSTVÍ SVĚTLÉ ŠÍŘKY PŘES 100 DO 250 MM</t>
  </si>
  <si>
    <t>M2</t>
  </si>
  <si>
    <t>Spojovací vedení</t>
  </si>
  <si>
    <t xml:space="preserve">Dle příloh projektové dokumentace č. 1, 5, 6, 7, 8, 9, 16 </t>
  </si>
  <si>
    <t>PŘÍPOJNICE 22 KV Z TRUBKY AL DO 100/5 MM NA PODPĚRNÝCH IZOLÁTORECH DO 10 M</t>
  </si>
  <si>
    <t>TLUMÍCÍ LANO ACSR 243/39 MM2 DO 10 M DO TRUBEK Al 100/5 MM</t>
  </si>
  <si>
    <t>742F24</t>
  </si>
  <si>
    <t>KABEL NN NEBO VODIČ JEDNOŽÍLOVÝ AL S PLASTOVOU IZOLACÍ OD 70 DO 120 MM2</t>
  </si>
  <si>
    <t>742K14</t>
  </si>
  <si>
    <t>UKONČENÍ JEDNOŽÍLOVÉHO KABELU V ROZVADĚČI NEBO NA PŘÍSTROJI OD 70 DO 120 MM2</t>
  </si>
  <si>
    <t>Technická specifikace položky odpovídá příslušné cenové soustavě položky 746177</t>
  </si>
  <si>
    <t>Technická specifikace položky odpovídá příslušné cenové soustavě položky 746171</t>
  </si>
  <si>
    <t>Technická specifikace položky odpovídá příslušné cenové soustavě položky 746184</t>
  </si>
  <si>
    <t>UKONČENÍ TRUBKOVÉ PŘÍPOJNICE AL 100/5 MM NA PŘÍSTROJI</t>
  </si>
  <si>
    <t>M3</t>
  </si>
  <si>
    <t>Armatury</t>
  </si>
  <si>
    <t xml:space="preserve">Dle příloh projektové dokumentace č. 1, 5, 6, 7, 8, 9, 15 </t>
  </si>
  <si>
    <t>Technická specifikace položky odpovídá příslušné cenové soustavě položky 746162</t>
  </si>
  <si>
    <t>Technická specifikace položky odpovídá příslušné cenové soustavě položky 746163</t>
  </si>
  <si>
    <t>Technická specifikace položky odpovídá příslušné cenové soustavě položky 746164</t>
  </si>
  <si>
    <t>Technická specifikace položky odpovídá příslušné cenové soustavě položky 746165</t>
  </si>
  <si>
    <t>SVORKA PRO PŘÍRUBY PŘÍSTROJŮ</t>
  </si>
  <si>
    <t>SVORKA PRO PRAPORCE</t>
  </si>
  <si>
    <t>SVORKA ODBOČOVACÍ</t>
  </si>
  <si>
    <t>SVORKA PRO ZKRATOVACÍ SUPRAVY, UZEMNĚNÍ, ROZPĚRKY</t>
  </si>
  <si>
    <t>Technická specifikace položky odpovídá příslušné cenové soustavě položky 746166</t>
  </si>
  <si>
    <t>Technická specifikace položky odpovídá příslušné cenové soustavě položky 746167</t>
  </si>
  <si>
    <t>SVORKA - POMOCNÝ A DOPLŇKOVÝ SORTIMENT ARMATUR</t>
  </si>
  <si>
    <t>SVORKA PROUDOVÁ - KABELOVÁ OKA</t>
  </si>
  <si>
    <t>M4</t>
  </si>
  <si>
    <t>Kabelová vedení</t>
  </si>
  <si>
    <t xml:space="preserve">Dle příloh projektové dokumentace č. 1, 5, 6, 7, 8, 9, 12, 17 , 2 x 2 = 4 ks </t>
  </si>
  <si>
    <t>742P13</t>
  </si>
  <si>
    <t>ZATAŽENÍ KABELU DO CHRÁNIČKY - KABEL DO 4 KG/M</t>
  </si>
  <si>
    <t>742P15</t>
  </si>
  <si>
    <t>OZNAČOVACÍ ŠTÍTEK NA KABEL</t>
  </si>
  <si>
    <t>M5</t>
  </si>
  <si>
    <t>Vnitřní uzemnění</t>
  </si>
  <si>
    <t>741811</t>
  </si>
  <si>
    <t>UZEMŇOVACÍ VODIČ NA POVRCHU FEZN DO 120 MM2</t>
  </si>
  <si>
    <t>Dle příloh projektové dokumentace č. 1, 5, 6, 7, 8, 9, 10, 11</t>
  </si>
  <si>
    <t>741C02</t>
  </si>
  <si>
    <t>UZEMŇOVACÍ SVORKA</t>
  </si>
  <si>
    <t>741C03</t>
  </si>
  <si>
    <t>POUZDRO PRO PRŮCHOD PÁSKU STĚNOU</t>
  </si>
  <si>
    <t>741C04</t>
  </si>
  <si>
    <t>OCHRANNÉ POSPOJOVÁNÍ CU VODIČEM DO 16 MM2</t>
  </si>
  <si>
    <t>741C05</t>
  </si>
  <si>
    <t>SPOJOVÁNÍ UZEMŇOVACÍCH VODIČŮ</t>
  </si>
  <si>
    <t>M6</t>
  </si>
  <si>
    <t>Povrchové úpravy</t>
  </si>
  <si>
    <t>748211</t>
  </si>
  <si>
    <t>POVRCHOVÁ ÚPRAVA NÁTĚREM</t>
  </si>
  <si>
    <t>748243</t>
  </si>
  <si>
    <t>PÍSMENA A ČÍSLICE VÝŠKY PŘES 100 DO 150 MM</t>
  </si>
  <si>
    <t>Dle příloh projektové dokumentace č. 1, 5, 6, 7, 8, 9</t>
  </si>
  <si>
    <t>M7</t>
  </si>
  <si>
    <t>Zemní práce</t>
  </si>
  <si>
    <t>Vytyčení trasy venkovního silového vedení nn a vn v přehledném terénu (též v obci)</t>
  </si>
  <si>
    <t>km</t>
  </si>
  <si>
    <t>Dle příloh projektové dokumentace č. 1, 12,13</t>
  </si>
  <si>
    <t>Položka obsahuje: Pochůzka projektovanou trasou venkovního vedení, vytyčení trasy venkovního vedení včetně označení a očíslování podpěrných bodů kolíky nebo psanou značkou. Dále obsahuje cenu za pom. mechanismy včetně všech ostatních vedlejších nákladů.</t>
  </si>
  <si>
    <t>Hloubení a zához kabelové rýhy 700/1300mm zemina do tř. 1</t>
  </si>
  <si>
    <t>Položka obsahuje: Hloubení kabelové rýhy ručně nebo strojně včetně montáže a demontáže příložného pažení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zapažené kabelové rýhy s případným rozpojováním výkopku a s jedním přehozem až do vzdálenosti 3m nebo se shozením z vozidel. Bez pěchování zeminy. Dále obsahuje cenu za pom. mechanismy včetně všech ostatních vedlejších nákladů.</t>
  </si>
  <si>
    <t>Obetonování chrániček do fí 200mm v rýze do š.100cm, tl.vrstvy 12cm</t>
  </si>
  <si>
    <t>Položka obsahuje: Dodání betonu do rýhy, pokrytí chrániček souvislou vrstvou urovnaného betonu do tloušťky 12cm nad horní okraj chráničky.Dále obsahuje cenu za pom. mechanismy včetně všech ostatních vedlejších nákladů.</t>
  </si>
  <si>
    <t>Kabelový žlab betonový TK2 (23x18,5cm / 13x13cm)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</si>
  <si>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</si>
  <si>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Položka obsahuje: Dodávku a montáž chráničky volně / do kabelové kynety. Dále obsahuje cenu za pom. mechanismy včetně všech ostatních vedlejších nákladů.</t>
  </si>
  <si>
    <t>Položka obsahuje: Úplné zřízení a osazení bet.kanálu z bet.žlabů, s položením a zakrytím žlabu těsně vedle sebe. Dále obsahuje cenu za pom. mechanismy včetně všech ostatních vedlejších nákladů.</t>
  </si>
  <si>
    <t>Podkladová vrstva ze štěrkopísku</t>
  </si>
  <si>
    <t>m2</t>
  </si>
  <si>
    <t>Položka obsahuje: Zřízení podkladové vrstvy ze štěrkopísku včetně rozvozu všech hmot a jejich rozprostření. Dále obsahuje cenu za pom. mechanismy včetně všech ostatních vedlejších nákladů.</t>
  </si>
  <si>
    <t>M9</t>
  </si>
  <si>
    <t>Demontáže - odvoz na likvidaci odpadů</t>
  </si>
  <si>
    <t>T</t>
  </si>
  <si>
    <t>015</t>
  </si>
  <si>
    <t>Demontáže - poplatky za likvidaci odpoadů</t>
  </si>
  <si>
    <t>POPLATKY ZA LIKVIDACI ODPADŮ NEKONTAMINOVANÝCH - 17 05 04 VYTĚŽENÉ ZEMINY A HORNINY - I. TŘÍDA TĚŽITELNOSTI</t>
  </si>
  <si>
    <t>PŘÍPLATEK ZA DALŠÍ 1KM DOPRAVY ZEMINY</t>
  </si>
  <si>
    <t>M10</t>
  </si>
  <si>
    <t>Zkouška a revize</t>
  </si>
  <si>
    <t>UVEDENÍ DO PROVOZU TRANSFORMÁTORU OLEJOVÉHO VVN/VN</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</si>
  <si>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</si>
  <si>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</si>
  <si>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</si>
  <si>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</si>
  <si>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</si>
  <si>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</si>
  <si>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747611</t>
  </si>
  <si>
    <t>MĚŘENÍ EMC A EMI DLE ČSN EN 50 121 V ROZSAHU PS/SO</t>
  </si>
  <si>
    <t>747612</t>
  </si>
  <si>
    <t>MĚŘENÍ KROKOVÉHO A DOTYKOVÉHO NAPĚTÍ V AREÁLU ELEKTRIZOVANÉ STANICE</t>
  </si>
  <si>
    <t>747618</t>
  </si>
  <si>
    <t>MĚŘENÍ VNĚJŠÍ HLUČNOSTI TECHNOLOGICKÉHO ZAŘÍZENÍ V ROZSAHU PS</t>
  </si>
  <si>
    <t>VYHOTOVENÍ ZPRÁVY O POSOUZENÍ BEZPEČNOSTI (RIZIK) VČETNĚ ANALÝZY A HODNOCENÍ RIZIK V SOULADU S NAŘÍZENÍM EVROPSKÉ KOMISE (ES) Č.352/2009 V ROZSAHU TOHOTO SO/PS</t>
  </si>
  <si>
    <t>747701</t>
  </si>
  <si>
    <t>DOKONČOVACÍ MONTÁŽNÍ PRÁCE NA ELEKTRICKÉM ZAŘÍZENÍ</t>
  </si>
  <si>
    <t>HOD</t>
  </si>
  <si>
    <t>747703</t>
  </si>
  <si>
    <t>ZKUŠEBNÍ PROVOZ</t>
  </si>
  <si>
    <t>747704</t>
  </si>
  <si>
    <t>ZAŠKOLENÍ OBSLUHY</t>
  </si>
  <si>
    <t>ZHOTOVENÍ VÝROBNÍ DOKUMENTACE ZHOTOVITELEM</t>
  </si>
  <si>
    <t>M11</t>
  </si>
  <si>
    <t>Doplňky</t>
  </si>
  <si>
    <t>PS 321.1</t>
  </si>
  <si>
    <t>TNS Týniště nad orlicí, stanoviště transformátorů 110/27 kV, technologie</t>
  </si>
  <si>
    <t>TRANSFORMÁTOR VVN/VN 1-FÁZOVÝ TRAKČNÍ 10/27 KV 12,5 MVA</t>
  </si>
  <si>
    <t>746221</t>
  </si>
  <si>
    <t>SVODIČ PŘEPĚTÍ VN UN DO 39 KV</t>
  </si>
  <si>
    <t>7452A2</t>
  </si>
  <si>
    <t>PŘÍSTROJOVÝ TRANSFORMÁTOR PROUDU VN DVOUJÁDROVÝ</t>
  </si>
  <si>
    <t>Dle příloh projektové dokumentace č. 1, 5, 6, 7, 8, 9, 15</t>
  </si>
  <si>
    <t>R709513PS321102</t>
  </si>
  <si>
    <t>R709513PS321103</t>
  </si>
  <si>
    <t>R709513PS321104</t>
  </si>
  <si>
    <t>R709513PS321105</t>
  </si>
  <si>
    <t>R709513PS321106</t>
  </si>
  <si>
    <t>R709513PS321107</t>
  </si>
  <si>
    <t>R709513PS321108</t>
  </si>
  <si>
    <t>R709513PS321109</t>
  </si>
  <si>
    <t>2 x Připojení přístrojového transformátoru proudo (PTP) z trubkové přípojnice kolejového pólu a připojení pasové přípojnice z PTP kolejovho pólu</t>
  </si>
  <si>
    <t>Technická specifikace položky odpovídá příslušné cenové soustavě položky 17461A1</t>
  </si>
  <si>
    <t xml:space="preserve">PÁSOVÉ VEDENÍ AL 63/10 DO 2 M </t>
  </si>
  <si>
    <t>Připojnice kolejovéhom pólu z pasového vedení Al 63/10</t>
  </si>
  <si>
    <t>PÁSOVÉ VEDENÍ AL 63/10 DO 2 M  - PŘÍPOJNICE KOLEJOVÉHO PÓLU</t>
  </si>
  <si>
    <t>Připojení omezovače přepětí 39 kV z přípojnice trolejového pólu</t>
  </si>
  <si>
    <t>Ukončení kabelu pro přípojení omezovače přepětí 39 kV</t>
  </si>
  <si>
    <t>Technická specifikace položky odpovídá příslušné cenové soustavě položky 742K17</t>
  </si>
  <si>
    <t>Dle příloh projektové dokumentace č. 1, 5, 6, 7, 8, 9, 14</t>
  </si>
  <si>
    <t xml:space="preserve">Technická specifikace položky odpovídá příslušné cenové soustavě položky 746168 </t>
  </si>
  <si>
    <t>SVORKA UPEVŇOVACÍ SOUČÁSTI PRO VNIŘNÍ A VENKOVNÍ ROZVODY  - DRŽÁKY PASOVÝCH VEDENÍ A KABELOVÉ PŘÍCHYTKY</t>
  </si>
  <si>
    <t>R746165PS321118</t>
  </si>
  <si>
    <t>R746166PS321119</t>
  </si>
  <si>
    <t>R746167PS321120</t>
  </si>
  <si>
    <t>R746168PS321121</t>
  </si>
  <si>
    <t>7425B3</t>
  </si>
  <si>
    <t>KABEL VN - JEDNOŽÍLOVÝ, 50-AXEKVCE(Y) OD 185 DO 300 MM2</t>
  </si>
  <si>
    <t>R7425B3PS321122</t>
  </si>
  <si>
    <t>Technická specifikace položky odpovídá příslušné cenové soustavě položka 7425B3</t>
  </si>
  <si>
    <t xml:space="preserve">Dle příloh projektové dokumentace č. 1, 2, 3, 4, 5, 6, 7, 8, 9, 12, 16  - (2 x 75) = 150 m </t>
  </si>
  <si>
    <t>KABELOVÁ KONCOVKA VN VNITŘNÍ JEDNOŽÍLOVÁ PRO KABELY PŘES 6 KV OD 185 DO 300 MM2</t>
  </si>
  <si>
    <t xml:space="preserve">Technická specifikace položky odpovídá příslušné cenové soustavě položky 742A23 </t>
  </si>
  <si>
    <t>R742A23PS321123</t>
  </si>
  <si>
    <t>Dle příloh projektové dokumentace č. 1, 2, 3, 4, 5, 6, 7, 8, 9, 12, 16  - (2 x 2) = 4 ks</t>
  </si>
  <si>
    <t>KABELOVÁ KONCOVKA VN VENKOVNÍ JEDNOŽÍLOVÁ PRO KABELY PŘES 6 KV OD 185 DO 300 MM2</t>
  </si>
  <si>
    <t>Ukončení kabelů v rozvaděči 25 kV</t>
  </si>
  <si>
    <t>Ukončení kabelů v na stanovišti transformátoru 110/27 kV</t>
  </si>
  <si>
    <t>Technická specifikace položky odpovídá příslušné cenové soustavě 742C23</t>
  </si>
  <si>
    <t>R742C23PS321124</t>
  </si>
  <si>
    <t>742F27</t>
  </si>
  <si>
    <t>KABEL NN NEBO VODIČ JEDNOŽÍLOVÝ AL S PLASTOVOU IZOLACÍ PŘES 400 MM2</t>
  </si>
  <si>
    <t>Paralelní kabely 25 kV od stanoviště T104 do rozvaděče 25 kV - přívod P4,  2 x 75 = 150 m</t>
  </si>
  <si>
    <t>Paralelní kabely 25 kV od stanoviště T103 do rozvaděče 25 kV - přívod P3, 2 x 90 = 180 m</t>
  </si>
  <si>
    <t>Zpětný kabel kolejového póu 1-AYY 500 mm2 od stanovišť transformátorů do ozvaděče RZK v provozní budově</t>
  </si>
  <si>
    <t>Dle příloh projektové dokumentace č. 1, 5, 6, 7, 8, 9, 12, 17, T103 - RZK = 100 m, T104 - RZK =  80 m, Celkem: 100 + 80 = 180 m</t>
  </si>
  <si>
    <t>Technická specifikace položky odpovídá příslušné cenové soustavě položky</t>
  </si>
  <si>
    <t>742K17</t>
  </si>
  <si>
    <t>UKONČENÍ JEDNOŽÍLOVÉHO KABELU V ROZVADĚČI NEBO NA PŘÍSTROJI PŘES 400 MM2</t>
  </si>
  <si>
    <t>R742F24PS321125</t>
  </si>
  <si>
    <t>R742K14PS321126</t>
  </si>
  <si>
    <t>Kabely pro uzemnění do uzlu od T103 do JUU2, od T104 do JUU3</t>
  </si>
  <si>
    <t xml:space="preserve">Dle příloh projektové dokumentace č. 1, 5, 6, 7, 8, 9, 12, 16, 2 x (3 x 15) = 90 m </t>
  </si>
  <si>
    <t xml:space="preserve">Dle příloh projektové dokumentace č. 1, 5, 6, 7, 8, 9, 12, 16 , 2 x (2 x 3) = 12 ks </t>
  </si>
  <si>
    <t>Ukončení kabelů pro na přípojnici kolejového pólu a v uzlech uzemění</t>
  </si>
  <si>
    <t xml:space="preserve">Dle příloh projektové dokumentace č. 1, 5, 6, 7, 8, 9, 12, 13
Kabely VN od T103: 62 m, kabely VN od T104: 49 m, kabely NN od T103: 47 m, kabely NN od T104: 22 m, Celkem 62 + 49 + 47 + 22 =  180 m </t>
  </si>
  <si>
    <t>Na každém konci každého kabelu</t>
  </si>
  <si>
    <t>Dle příloh projektové dokumentace č. 1, 5, 6, 7, 8, 9, 12, 13,  VN kabely  od T103: (2 x 2) + VN kabely  od T104 (2 x 2) + NN kabely od T103 (2 x 1) + NN kabely od T104 (2 x 1) = 12 ks</t>
  </si>
  <si>
    <t xml:space="preserve">Dle příloh projektové dokumentace č. 1, 2, 3, 4, 5, 6, 7, 8, 9
2 x 2 x 2 x2  = 16 ks pro trubkové přípojnice, 2 x 2 = 4 pro pasovou přípojnici, Celekm 16 + 4 = 20 ks </t>
  </si>
  <si>
    <t>Dle příloh projektové dokumentace č. 1, 5, 6, 7, 8, 9, 14, 31, 32
 2 x OK 1 = 2 x 344 =  688 kg</t>
  </si>
  <si>
    <t>Dle příloh projektové dokumentace č. 1, 5, 6, 7, 8, 9, 14, 31, 33
2 x OK 2 = 2 x 100 = 200 kg</t>
  </si>
  <si>
    <t>Dle příloh projektové dokumentace č. 1, 5, 6, 7, 8, 9, 14, 31, 34
 2 x OK 3 = 2 x 72 = 144 kg</t>
  </si>
  <si>
    <t xml:space="preserve">2 x ocelové konstrukce pro podpěrné izolátory 110 kV - OK 1 </t>
  </si>
  <si>
    <t>2 x konzola pro podpěrné izolátory vn + omezovače přepětí - OK 2</t>
  </si>
  <si>
    <t>2 x konzola pro podpěrné izolátory vn - OK 3</t>
  </si>
  <si>
    <t>Dle příloh projektové dokumentace č. 1, 5, 6, 7, 8, 9, 14, 31, 35
2 x OK 4 = 2 x 8 = 16 kg</t>
  </si>
  <si>
    <t>2 x ocelová konstrukce pro přístrojový transformátor proudu - OK 4</t>
  </si>
  <si>
    <t>Dle příloh projektové dokumentace č. 1, 5, 6, 7, 8, 9, 14, 31, 36
4 x OK 5 =  4 x 14 = 56 kg</t>
  </si>
  <si>
    <t>4 x ocelová konstrukce pro podpěrné izolátory vn svisle - OK 5</t>
  </si>
  <si>
    <t>4 x stop-blok - kolejová zarážka - OK 6</t>
  </si>
  <si>
    <t>Dle příloh projektové dokumentace č. 1, 5, 6, 7, 8, 9, 14, 31, 38
1 x OK 7 - jen pol. 3  - 3 ks à 5,244 kg = 15,732 kg</t>
  </si>
  <si>
    <t xml:space="preserve">1 x nástavné kolejnice pro transformátory s rozchodem 1435 mm - OK 7 </t>
  </si>
  <si>
    <t>Dle příloh projektové dokumentace č. 1, 5, 6, 7, 8, 9, 14, 31, 39
4 x OK 8 = 4 x 3,77 = 15,1 kg</t>
  </si>
  <si>
    <t>Dle příloh projektové dokumentace č. 1, 5, 6, 7, 8, 9  - 4 x 3 m = 12 m</t>
  </si>
  <si>
    <t xml:space="preserve">Dle příloh projektové dokumentace č. 1, 5, 6, 7, 8, 9, 15 - 4 ks přípojnic  </t>
  </si>
  <si>
    <t xml:space="preserve">Dle příloh projektové dokumentace č. 1, 5, 6, 7, 8, 9, 15 - 2 x 2 ks à 8 m = 32 m  </t>
  </si>
  <si>
    <t xml:space="preserve">Dle příloh projektové dokumentace č. 1, 2, 3, 4, 5, 6, 7, 8, 9, 12, 16  - přívod P3, 2 x 90 = 180 m </t>
  </si>
  <si>
    <t>Dle příloh projektové dokumentace č. 1, 5, 6, 7, 8, 9, 15 - 2 x 1,5 = 3 m</t>
  </si>
  <si>
    <t>Dle příloh projektové dokumentace č. 1, 12, 16, 17
Pro kabely od T103 - 55 m,  pro kabely od T104 - 45 m, Celkem 100 m</t>
  </si>
  <si>
    <t>R701AAAPS321127</t>
  </si>
  <si>
    <t>R701CBCPS321128</t>
  </si>
  <si>
    <t>Korungovaná dvouplášťová chránička pro mechanickou ochranu vedení, fí 120 - 160mm</t>
  </si>
  <si>
    <t>R701CGBPS321129</t>
  </si>
  <si>
    <t>R701CGQPS321130</t>
  </si>
  <si>
    <t>100 x 2 = 200 m2</t>
  </si>
  <si>
    <t>R701CFDPS321131</t>
  </si>
  <si>
    <t>R701CGBPS321132</t>
  </si>
  <si>
    <t>R701EABPS321133</t>
  </si>
  <si>
    <t>4 x spojovací příložka pro nástavné kolejnice S49 - OK 8</t>
  </si>
  <si>
    <t>Dle příloh projektové dokumentace č. 1, 5, 6, 7, 8, 9  - 2 x 15</t>
  </si>
  <si>
    <r>
      <t>Čtyřotvorový držák kabelů pro kabely Ø do 23</t>
    </r>
    <r>
      <rPr>
        <sz val="8"/>
        <rFont val="Arial"/>
        <family val="2"/>
        <charset val="238"/>
      </rPr>
      <t xml:space="preserve"> mm plastový</t>
    </r>
  </si>
  <si>
    <t>R746177PS321111</t>
  </si>
  <si>
    <t>R746171PS231112</t>
  </si>
  <si>
    <t>R7461A1PS321113</t>
  </si>
  <si>
    <t>R7461A1PS231114</t>
  </si>
  <si>
    <t>R742K17PS321115</t>
  </si>
  <si>
    <t>R746162PS321116</t>
  </si>
  <si>
    <t>R746163PS321117</t>
  </si>
  <si>
    <t>R746164PS321118</t>
  </si>
  <si>
    <t>KABELOVÁ PŘÍCHYTKA S FUNKČNÍ ODOLNOSTÍ PŘI POŽÁRU PRO ROZSAH UPNUTÍ DO 25 MM</t>
  </si>
  <si>
    <t>Technická specifikace položky odpovídá příslušné cenové soustavě položky 703731</t>
  </si>
  <si>
    <t>R703731PS321110</t>
  </si>
  <si>
    <t>Dle příloh projektové dokumentace č. 1, 12,16, 17
Kabelový žlab TK 2 pro kabely od T103: (3 x 10) + (3 x 8)  = 54 m
Kabelový žlab TK 2 pro kabely od T104: (3 x 9) = 27 m
Celkem: 44 + 27 = 71 + 5% ≈ 75 m</t>
  </si>
  <si>
    <t>Dle příloh projektové dokumentace č. 1, 12, 16, 17
Korugovaná trubka 160/136 pro kabely od T103: (3x15) + (3x2,5) + (3x24) + (3x2,5)+(3x3) = 141 m
Korugovaná trubka 160/136 pro kabely od T104: (3x15) + (3x2,5) + (3x9) + (3x4) = 91,5 m
Celkem: 141 + 91,5 = 232,5 + 5% ≈ 245 m</t>
  </si>
  <si>
    <t>Dle příloh projektové dokumentace č. 1, 12,16, 17
Korugovaná trubka 160/136 pro kabely od T103: (3x15) + (3x2,5) + (3x24) + (3x2,5)+(3x3) = 141 m
Korugovaná trubka 160/136 pro kabely od T104: (3x15) + (3x2,5) + (3x9) + (3x4) = 91,5 m
Celkem: 141 + 91,5 = 232,5 + 5% ≈ 245 m</t>
  </si>
  <si>
    <t xml:space="preserve">Dle příloh projektové dokumentace č. 1, 12,16 
Kabelové žlaby TK 2 v provozní budově:
pro kabely VN od T103: 15 m, pro kabely VN od T104: 20 m,pro kabely NN : 25 m
Celkem:  15 + 20 + 25  =  60 m
</t>
  </si>
  <si>
    <t xml:space="preserve">Kabelový žlab TK2 v provozní budově pro každý kabel 25 kV 1 x TK2 pro 2 kabely nn 1 x TK2 </t>
  </si>
  <si>
    <t>Dle příloh projektové dokumentace č. 1, 12, 17
Odvoz zeminy z výkopů pro kabely od T103: [(1,15+ 0,4) x 1,25 x 55]/3 = 35,21 m3  
Odvoz zeminy z výkopů pro kabely od T104: [(1,55+ 0,4) x 1,25 x 40]/3 = 25,833 m3
Celkem: 35,21 + 25,833 = 61,043 m3</t>
  </si>
  <si>
    <t>Dle příloh projektové dokumentace č. 1, 12, 17
Odvoz zeminy z výkopů pro kabely od T103: [(1,15+ 0,4) x 1,25 x 55]/3 = 35,21 m3  
Odvoz zeminy z výkopů pro kabely od T104: [(1,55+ 0,4) x 1,25 x 40]/3 = 25,833 m3
Celkem: 35,21 + 25,833 = 61,043 m3 x 1,8 t/m3 = 109,878 t</t>
  </si>
  <si>
    <t>Technická specifikace položky odpovídá příslušné cenové soustavě položky 747138</t>
  </si>
  <si>
    <t>1,5 % z In ≈ 19 M = 300 000 Kč</t>
  </si>
  <si>
    <t>R132738PS321134</t>
  </si>
  <si>
    <t>R132739PS321135</t>
  </si>
  <si>
    <t>R015111PS321136</t>
  </si>
  <si>
    <t>R746697PS321138</t>
  </si>
  <si>
    <t>R746697PS321139</t>
  </si>
  <si>
    <t>Technická specifikace položky odpovídá příslušné cenové soustavě položky 709513</t>
  </si>
  <si>
    <t>Dle příloh projektové dokumentace č. 1, 5, 6, 7, 8, 9, 14, 31, 37 - 4 x OK 6 = 4 x 1,5 = 6 kg</t>
  </si>
  <si>
    <t>Technická specifikace položky odpovídá příslušné cenové soustavě 709513</t>
  </si>
  <si>
    <t>Technická specifikace položky odpovídá příslušné cenové soustavě položky 742F24</t>
  </si>
  <si>
    <t>Technická specifikace položky odpovídá příslušné cenové soustavě položky 742K14</t>
  </si>
  <si>
    <t>Technická specifikace položky odpovídá příslušné cenové soustavě položky 132738</t>
  </si>
  <si>
    <t>HLOUBENÍ RÝH ŠÍŘKY DO 2M PAŽ I NEPAŽ TŘ. I, ODVOZ DO 20KM</t>
  </si>
  <si>
    <t>Technická specifikace položky odpovídá příslušné cenové soustavě položky 132739</t>
  </si>
  <si>
    <t>Technická specifikace položky odpovídá příslušné cenové soustavě položky 015111</t>
  </si>
  <si>
    <t>R747138PS321137</t>
  </si>
  <si>
    <t>1. Položka obsahuje:
 – cenu za vyhotovení dokladu způsobilou osobou o posouzení rizik ( vč. analýzy a hodnocení rizik ) v rozsahu tohoto SO/PS v souladu s nařízením evropské komise ( ES ) č.352/2009 ze dne 24.4.2009
2. Položka neobsahuje: X
3. Způsob měření:
Udává se počet kusů kompletní práce.</t>
  </si>
  <si>
    <t>Technická specifikace položky odpovídá příslušné cenové soustavě položky 746697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</si>
</sst>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top"/>
    </xf>
  </cellStyleXfs>
  <cellXfs count="196">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3" xfId="2" applyFont="1" applyFill="1" applyBorder="1" applyAlignment="1" applyProtection="1">
      <alignment horizontal="left" vertical="center"/>
      <protection hidden="1"/>
    </xf>
    <xf numFmtId="0" fontId="4" fillId="0" borderId="44" xfId="2" applyFont="1" applyFill="1" applyBorder="1" applyAlignment="1" applyProtection="1">
      <alignment vertical="center" wrapText="1"/>
      <protection hidden="1"/>
    </xf>
    <xf numFmtId="0" fontId="4" fillId="0" borderId="42"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47"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3"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4" xfId="3" applyNumberFormat="1" applyFont="1" applyFill="1" applyBorder="1" applyAlignment="1">
      <alignment horizontal="center" vertical="center"/>
    </xf>
    <xf numFmtId="3" fontId="50" fillId="0" borderId="54" xfId="3" applyNumberFormat="1" applyFont="1" applyFill="1" applyBorder="1" applyAlignment="1">
      <alignment horizontal="right" vertical="center"/>
    </xf>
    <xf numFmtId="3" fontId="51" fillId="12" borderId="54"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5" xfId="4" applyFont="1" applyFill="1" applyBorder="1" applyAlignment="1" applyProtection="1">
      <alignment horizontal="center" vertical="center" wrapText="1"/>
    </xf>
    <xf numFmtId="0" fontId="53" fillId="13" borderId="56" xfId="4" applyNumberFormat="1" applyFont="1" applyFill="1" applyBorder="1" applyAlignment="1" applyProtection="1">
      <alignment horizontal="center" vertical="center"/>
    </xf>
    <xf numFmtId="167" fontId="53" fillId="13" borderId="56"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57" xfId="0" applyNumberFormat="1" applyFont="1" applyFill="1" applyBorder="1" applyAlignment="1" applyProtection="1">
      <alignment horizontal="left" vertical="center"/>
      <protection locked="0"/>
    </xf>
    <xf numFmtId="49" fontId="10" fillId="10" borderId="57" xfId="0" applyNumberFormat="1" applyFont="1" applyFill="1" applyBorder="1" applyAlignment="1" applyProtection="1">
      <alignment vertical="center"/>
      <protection locked="0"/>
    </xf>
    <xf numFmtId="0" fontId="10" fillId="10" borderId="57" xfId="0" applyFont="1" applyFill="1" applyBorder="1" applyAlignment="1" applyProtection="1">
      <alignment horizontal="center" vertical="center"/>
      <protection locked="0"/>
    </xf>
    <xf numFmtId="165" fontId="10" fillId="10" borderId="57" xfId="0" applyNumberFormat="1" applyFont="1" applyFill="1" applyBorder="1" applyAlignment="1" applyProtection="1">
      <alignment horizontal="right" vertical="center"/>
      <protection locked="0"/>
    </xf>
    <xf numFmtId="49" fontId="8" fillId="3" borderId="5" xfId="2" applyNumberFormat="1" applyFont="1" applyFill="1" applyBorder="1" applyAlignment="1" applyProtection="1">
      <alignment horizontal="left" vertical="center" wrapText="1"/>
      <protection locked="0"/>
    </xf>
    <xf numFmtId="49" fontId="7" fillId="3" borderId="1" xfId="2" applyNumberFormat="1" applyFont="1" applyFill="1" applyBorder="1" applyAlignment="1" applyProtection="1">
      <alignment horizontal="left" vertical="center" wrapText="1" shrinkToFit="1"/>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48" xfId="0" applyNumberFormat="1" applyFont="1" applyFill="1" applyBorder="1" applyAlignment="1" applyProtection="1">
      <alignment vertical="center"/>
      <protection locked="0"/>
    </xf>
    <xf numFmtId="0" fontId="13" fillId="4" borderId="19" xfId="0" applyFont="1" applyFill="1" applyBorder="1" applyAlignment="1" applyProtection="1">
      <alignment horizontal="center" vertical="center"/>
      <protection hidden="1"/>
    </xf>
    <xf numFmtId="0" fontId="1" fillId="14" borderId="0" xfId="0" applyFont="1" applyFill="1" applyAlignment="1" applyProtection="1">
      <alignment vertical="center"/>
      <protection locked="0"/>
    </xf>
    <xf numFmtId="49" fontId="10" fillId="10" borderId="58" xfId="0" applyNumberFormat="1" applyFont="1" applyFill="1" applyBorder="1" applyAlignment="1" applyProtection="1">
      <alignment vertical="center"/>
      <protection locked="0"/>
    </xf>
    <xf numFmtId="4" fontId="10" fillId="10" borderId="59" xfId="0" applyNumberFormat="1" applyFont="1" applyFill="1" applyBorder="1" applyAlignment="1" applyProtection="1">
      <alignment horizontal="right" vertical="center"/>
      <protection locked="0"/>
    </xf>
    <xf numFmtId="1" fontId="1" fillId="6" borderId="60" xfId="0" applyNumberFormat="1" applyFont="1" applyFill="1" applyBorder="1" applyAlignment="1" applyProtection="1">
      <alignment horizontal="center" vertical="center"/>
    </xf>
    <xf numFmtId="4" fontId="9" fillId="0" borderId="61" xfId="2" applyNumberFormat="1" applyFont="1" applyFill="1" applyBorder="1" applyAlignment="1" applyProtection="1">
      <alignment horizontal="right" vertical="center"/>
    </xf>
    <xf numFmtId="0" fontId="1" fillId="0" borderId="62" xfId="0" applyFont="1" applyBorder="1" applyAlignment="1" applyProtection="1">
      <alignment vertical="center"/>
      <protection locked="0"/>
    </xf>
    <xf numFmtId="0" fontId="1" fillId="0" borderId="63" xfId="0" applyFont="1" applyBorder="1" applyAlignment="1" applyProtection="1">
      <alignment horizontal="center" vertical="center"/>
      <protection locked="0"/>
    </xf>
    <xf numFmtId="0" fontId="1" fillId="0" borderId="64" xfId="0" applyFont="1" applyBorder="1" applyAlignment="1" applyProtection="1">
      <alignment vertical="center"/>
      <protection locked="0"/>
    </xf>
    <xf numFmtId="0" fontId="1" fillId="0" borderId="65" xfId="0" applyFont="1" applyBorder="1" applyAlignment="1" applyProtection="1">
      <alignment horizontal="center" vertical="center"/>
      <protection locked="0"/>
    </xf>
    <xf numFmtId="49" fontId="10" fillId="14" borderId="6"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horizontal="left" vertical="center"/>
      <protection locked="0"/>
    </xf>
    <xf numFmtId="49" fontId="10" fillId="14" borderId="7" xfId="0" applyNumberFormat="1" applyFont="1" applyFill="1" applyBorder="1" applyAlignment="1" applyProtection="1">
      <alignment vertical="center"/>
      <protection locked="0"/>
    </xf>
    <xf numFmtId="49" fontId="10" fillId="14" borderId="7" xfId="0" applyNumberFormat="1" applyFont="1" applyFill="1" applyBorder="1" applyAlignment="1" applyProtection="1">
      <alignment horizontal="left" vertical="center"/>
      <protection locked="0"/>
    </xf>
    <xf numFmtId="0" fontId="10" fillId="14" borderId="7" xfId="0" applyFont="1" applyFill="1" applyBorder="1" applyAlignment="1" applyProtection="1">
      <alignment horizontal="center" vertical="center"/>
      <protection locked="0"/>
    </xf>
    <xf numFmtId="165" fontId="10" fillId="14" borderId="7" xfId="0" applyNumberFormat="1" applyFont="1" applyFill="1" applyBorder="1" applyAlignment="1" applyProtection="1">
      <alignment horizontal="right" vertical="center"/>
      <protection locked="0"/>
    </xf>
    <xf numFmtId="4" fontId="10" fillId="14" borderId="18" xfId="0" applyNumberFormat="1" applyFont="1" applyFill="1" applyBorder="1" applyAlignment="1" applyProtection="1">
      <alignment horizontal="right" vertical="center"/>
      <protection locked="0"/>
    </xf>
    <xf numFmtId="49" fontId="2" fillId="10" borderId="57" xfId="0" applyNumberFormat="1" applyFont="1" applyFill="1" applyBorder="1" applyAlignment="1" applyProtection="1">
      <alignment horizontal="left" vertical="center"/>
      <protection locked="0"/>
    </xf>
    <xf numFmtId="49" fontId="2" fillId="10" borderId="57" xfId="0" applyNumberFormat="1" applyFont="1" applyFill="1" applyBorder="1" applyAlignment="1" applyProtection="1">
      <alignment vertical="center"/>
      <protection locked="0"/>
    </xf>
    <xf numFmtId="0" fontId="2" fillId="10" borderId="57" xfId="0" applyFont="1" applyFill="1" applyBorder="1" applyAlignment="1" applyProtection="1">
      <alignment horizontal="center" vertical="center"/>
      <protection locked="0"/>
    </xf>
    <xf numFmtId="165" fontId="2" fillId="10" borderId="57" xfId="0"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right" vertical="center"/>
      <protection locked="0"/>
    </xf>
    <xf numFmtId="4" fontId="8" fillId="0" borderId="5" xfId="2" applyNumberFormat="1" applyFont="1" applyFill="1" applyBorder="1" applyAlignment="1" applyProtection="1">
      <alignment horizontal="center" vertical="center"/>
      <protection locked="0"/>
    </xf>
    <xf numFmtId="49" fontId="8" fillId="3" borderId="4" xfId="2" applyNumberFormat="1" applyFont="1" applyFill="1" applyBorder="1" applyAlignment="1" applyProtection="1">
      <alignment horizontal="left" vertical="center" wrapText="1" shrinkToFit="1"/>
      <protection locked="0"/>
    </xf>
    <xf numFmtId="49" fontId="8" fillId="0" borderId="4" xfId="2" applyNumberFormat="1" applyFont="1" applyFill="1" applyBorder="1" applyAlignment="1" applyProtection="1">
      <alignment horizontal="left" vertical="top" wrapText="1"/>
      <protection locked="0"/>
    </xf>
    <xf numFmtId="3" fontId="37" fillId="4" borderId="67"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right" vertical="center"/>
      <protection hidden="1"/>
    </xf>
    <xf numFmtId="0" fontId="13" fillId="4" borderId="70" xfId="0" applyFont="1" applyFill="1" applyBorder="1" applyAlignment="1" applyProtection="1">
      <alignment horizontal="center" vertical="center"/>
      <protection hidden="1"/>
    </xf>
    <xf numFmtId="49" fontId="2" fillId="10" borderId="58" xfId="0" applyNumberFormat="1" applyFont="1" applyFill="1" applyBorder="1" applyAlignment="1" applyProtection="1">
      <alignment vertical="center"/>
      <protection locked="0"/>
    </xf>
    <xf numFmtId="4" fontId="2" fillId="10" borderId="59" xfId="0" applyNumberFormat="1" applyFont="1" applyFill="1" applyBorder="1" applyAlignment="1" applyProtection="1">
      <alignment horizontal="right" vertical="center"/>
      <protection locked="0"/>
    </xf>
    <xf numFmtId="4" fontId="8" fillId="0" borderId="61" xfId="2" applyNumberFormat="1" applyFont="1" applyFill="1" applyBorder="1" applyAlignment="1" applyProtection="1">
      <alignment horizontal="right" vertical="center"/>
    </xf>
    <xf numFmtId="49" fontId="2" fillId="14" borderId="6" xfId="0" applyNumberFormat="1" applyFont="1" applyFill="1" applyBorder="1" applyAlignment="1" applyProtection="1">
      <alignment vertical="center"/>
      <protection locked="0"/>
    </xf>
    <xf numFmtId="0" fontId="2" fillId="14" borderId="7" xfId="0" applyNumberFormat="1" applyFont="1" applyFill="1" applyBorder="1" applyAlignment="1" applyProtection="1">
      <alignment horizontal="left" vertical="center"/>
      <protection locked="0"/>
    </xf>
    <xf numFmtId="49" fontId="2" fillId="14" borderId="7" xfId="0" applyNumberFormat="1" applyFont="1" applyFill="1" applyBorder="1" applyAlignment="1" applyProtection="1">
      <alignment vertical="center"/>
      <protection locked="0"/>
    </xf>
    <xf numFmtId="49" fontId="2" fillId="14" borderId="7" xfId="0" applyNumberFormat="1" applyFont="1" applyFill="1" applyBorder="1" applyAlignment="1" applyProtection="1">
      <alignment horizontal="left" vertical="center"/>
      <protection locked="0"/>
    </xf>
    <xf numFmtId="0" fontId="2" fillId="14" borderId="7" xfId="0" applyFont="1" applyFill="1" applyBorder="1" applyAlignment="1" applyProtection="1">
      <alignment horizontal="center" vertical="center"/>
      <protection locked="0"/>
    </xf>
    <xf numFmtId="165" fontId="2" fillId="14" borderId="7" xfId="0" applyNumberFormat="1" applyFont="1" applyFill="1" applyBorder="1" applyAlignment="1" applyProtection="1">
      <alignment horizontal="right" vertical="center"/>
      <protection locked="0"/>
    </xf>
    <xf numFmtId="4" fontId="2" fillId="14" borderId="18" xfId="0" applyNumberFormat="1" applyFont="1" applyFill="1" applyBorder="1" applyAlignment="1" applyProtection="1">
      <alignment horizontal="right" vertical="center"/>
      <protection locked="0"/>
    </xf>
    <xf numFmtId="165" fontId="1" fillId="0" borderId="0" xfId="0" applyNumberFormat="1" applyFont="1" applyBorder="1" applyAlignment="1" applyProtection="1">
      <alignment horizontal="center" vertical="center"/>
      <protection locked="0"/>
    </xf>
    <xf numFmtId="49" fontId="10" fillId="10" borderId="6"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lef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5" fontId="10" fillId="10" borderId="7" xfId="0" applyNumberFormat="1" applyFont="1" applyFill="1" applyBorder="1" applyAlignment="1" applyProtection="1">
      <alignment horizontal="right" vertical="center"/>
      <protection locked="0"/>
    </xf>
    <xf numFmtId="4" fontId="10" fillId="10" borderId="18"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2"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14"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68" xfId="0" applyFont="1" applyFill="1" applyBorder="1" applyAlignment="1" applyProtection="1">
      <alignment horizontal="center" vertical="center" wrapText="1"/>
      <protection hidden="1"/>
    </xf>
    <xf numFmtId="0" fontId="13" fillId="4" borderId="69" xfId="0" applyFont="1" applyFill="1" applyBorder="1" applyAlignment="1" applyProtection="1">
      <alignment horizontal="center" vertical="center" wrapText="1"/>
      <protection hidden="1"/>
    </xf>
    <xf numFmtId="49" fontId="37" fillId="4" borderId="66"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0"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6">
    <cellStyle name="Normální" xfId="0" builtinId="0"/>
    <cellStyle name="Normální 2" xfId="1" xr:uid="{00000000-0005-0000-0000-000001000000}"/>
    <cellStyle name="normální 2 2" xfId="5" xr:uid="{00000000-0005-0000-0000-000002000000}"/>
    <cellStyle name="Normální 3" xfId="2" xr:uid="{00000000-0005-0000-0000-000003000000}"/>
    <cellStyle name="normální_POL.XLS" xfId="4" xr:uid="{00000000-0005-0000-0000-000004000000}"/>
    <cellStyle name="normální_SOxxxxxx" xfId="3" xr:uid="{00000000-0005-0000-0000-000005000000}"/>
  </cellStyles>
  <dxfs count="93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S324"/>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08984375" defaultRowHeight="10" x14ac:dyDescent="0.2"/>
  <cols>
    <col min="1" max="1" width="9.54296875" style="8" customWidth="1"/>
    <col min="2" max="2" width="8.54296875" style="8" customWidth="1"/>
    <col min="3" max="3" width="16.453125" style="8" bestFit="1"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3" t="s">
        <v>90</v>
      </c>
      <c r="B1" s="164" t="s">
        <v>133</v>
      </c>
      <c r="C1" s="165"/>
      <c r="D1" s="70"/>
      <c r="E1" s="70"/>
      <c r="F1" s="72" t="s">
        <v>81</v>
      </c>
      <c r="G1" s="70"/>
      <c r="H1" s="71"/>
      <c r="I1" s="38"/>
      <c r="J1" s="39"/>
      <c r="K1" s="39"/>
      <c r="L1" s="40" t="str">
        <f>D3</f>
        <v>PS 321.1</v>
      </c>
      <c r="M1" s="87" t="s">
        <v>119</v>
      </c>
      <c r="N1" s="88">
        <v>1</v>
      </c>
      <c r="O1" s="89">
        <f>K2/N1</f>
        <v>0</v>
      </c>
      <c r="P1" s="90"/>
      <c r="Q1" s="91" t="s">
        <v>123</v>
      </c>
      <c r="R1" s="91"/>
    </row>
    <row r="2" spans="1:19" s="13" customFormat="1" ht="57" customHeight="1" thickTop="1" thickBot="1" x14ac:dyDescent="0.4">
      <c r="B2" s="160" t="s">
        <v>9</v>
      </c>
      <c r="C2" s="161"/>
      <c r="D2" s="42"/>
      <c r="E2" s="43"/>
      <c r="F2" s="84" t="s">
        <v>134</v>
      </c>
      <c r="G2" s="41"/>
      <c r="H2" s="69"/>
      <c r="I2" s="162" t="s">
        <v>24</v>
      </c>
      <c r="J2" s="163"/>
      <c r="K2" s="166">
        <f>SUMIFS(L:L,B:B,"SOUČET")</f>
        <v>0</v>
      </c>
      <c r="L2" s="167"/>
      <c r="M2" s="92" t="s">
        <v>120</v>
      </c>
      <c r="N2" s="93" t="s">
        <v>121</v>
      </c>
      <c r="O2" s="94" t="s">
        <v>122</v>
      </c>
      <c r="Q2" s="95">
        <f>SUMIFS(L:L,A:A,"P")</f>
        <v>0</v>
      </c>
      <c r="R2" s="95"/>
      <c r="S2" s="90"/>
    </row>
    <row r="3" spans="1:19" s="13" customFormat="1" ht="42.75" customHeight="1" thickTop="1" thickBot="1" x14ac:dyDescent="0.4">
      <c r="B3" s="25" t="s">
        <v>30</v>
      </c>
      <c r="C3" s="26"/>
      <c r="D3" s="195" t="s">
        <v>270</v>
      </c>
      <c r="E3" s="195"/>
      <c r="F3" s="107" t="s">
        <v>271</v>
      </c>
      <c r="G3" s="44"/>
      <c r="H3" s="45"/>
      <c r="I3" s="52"/>
      <c r="J3" s="51"/>
      <c r="K3" s="184"/>
      <c r="L3" s="185"/>
      <c r="Q3" s="96">
        <f>$K$2-Q2</f>
        <v>0</v>
      </c>
      <c r="R3" s="96"/>
      <c r="S3" s="90" t="s">
        <v>125</v>
      </c>
    </row>
    <row r="4" spans="1:19" s="13" customFormat="1" ht="18" customHeight="1" thickTop="1" x14ac:dyDescent="0.35">
      <c r="B4" s="170" t="s">
        <v>18</v>
      </c>
      <c r="C4" s="171"/>
      <c r="D4" s="172"/>
      <c r="E4" s="63" t="s">
        <v>77</v>
      </c>
      <c r="F4" s="3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5"/>
      <c r="H4" s="36"/>
      <c r="I4" s="182" t="s">
        <v>26</v>
      </c>
      <c r="J4" s="183"/>
      <c r="K4" s="61">
        <v>815</v>
      </c>
      <c r="L4" s="62">
        <v>96</v>
      </c>
      <c r="Q4" s="13" t="s">
        <v>126</v>
      </c>
    </row>
    <row r="5" spans="1:19" s="13" customFormat="1" ht="18" customHeight="1" x14ac:dyDescent="0.35">
      <c r="B5" s="11" t="s">
        <v>25</v>
      </c>
      <c r="C5" s="10"/>
      <c r="D5" s="10"/>
      <c r="E5" s="63" t="s">
        <v>99</v>
      </c>
      <c r="F5" s="174" t="str">
        <f>IF((E5="Stádium 2"),"  Dokumentace pro územní řízení - DUR",(IF((E5="Stádium 3"),"  Projektová dokumentace (DOS/DSP)","")))</f>
        <v xml:space="preserve">  Projektová dokumentace (DOS/DSP)</v>
      </c>
      <c r="G5" s="174"/>
      <c r="H5" s="175"/>
      <c r="I5" s="173" t="s">
        <v>100</v>
      </c>
      <c r="J5" s="172"/>
      <c r="K5" s="60" t="s">
        <v>136</v>
      </c>
      <c r="L5" s="46"/>
    </row>
    <row r="6" spans="1:19" s="13" customFormat="1" ht="18" customHeight="1" x14ac:dyDescent="0.3">
      <c r="B6" s="11" t="s">
        <v>17</v>
      </c>
      <c r="C6" s="10"/>
      <c r="D6" s="10"/>
      <c r="E6" s="60" t="s">
        <v>97</v>
      </c>
      <c r="F6" s="186"/>
      <c r="G6" s="186"/>
      <c r="H6" s="187"/>
      <c r="I6" s="173" t="s">
        <v>20</v>
      </c>
      <c r="J6" s="172"/>
      <c r="K6" s="60" t="s">
        <v>135</v>
      </c>
      <c r="L6" s="46"/>
      <c r="O6" s="49"/>
    </row>
    <row r="7" spans="1:19" s="13" customFormat="1" ht="18" customHeight="1" x14ac:dyDescent="0.25">
      <c r="B7" s="176" t="s">
        <v>21</v>
      </c>
      <c r="C7" s="159"/>
      <c r="D7" s="159"/>
      <c r="E7" s="64">
        <v>43586</v>
      </c>
      <c r="F7" s="188" t="s">
        <v>16</v>
      </c>
      <c r="G7" s="189"/>
      <c r="H7" s="190"/>
      <c r="I7" s="181" t="s">
        <v>23</v>
      </c>
      <c r="J7" s="171"/>
      <c r="K7" s="59">
        <v>2018</v>
      </c>
      <c r="L7" s="47"/>
      <c r="O7" s="50"/>
    </row>
    <row r="8" spans="1:19" s="13" customFormat="1" ht="19.5" customHeight="1" thickBot="1" x14ac:dyDescent="0.4">
      <c r="B8" s="191" t="s">
        <v>22</v>
      </c>
      <c r="C8" s="192"/>
      <c r="D8" s="192"/>
      <c r="E8" s="65">
        <v>44180</v>
      </c>
      <c r="F8" s="54" t="s">
        <v>98</v>
      </c>
      <c r="G8" s="193" t="s">
        <v>137</v>
      </c>
      <c r="H8" s="194"/>
      <c r="I8" s="158" t="s">
        <v>15</v>
      </c>
      <c r="J8" s="159"/>
      <c r="K8" s="108">
        <v>43490</v>
      </c>
      <c r="L8" s="48"/>
    </row>
    <row r="9" spans="1:19" s="13" customFormat="1" ht="9.75" customHeight="1" x14ac:dyDescent="0.35">
      <c r="B9" s="179" t="str">
        <f>F2</f>
        <v>Modernizace TNS Týniště nad Orlicí (Voklik)</v>
      </c>
      <c r="C9" s="180"/>
      <c r="D9" s="180"/>
      <c r="E9" s="180"/>
      <c r="F9" s="180"/>
      <c r="G9" s="180"/>
      <c r="H9" s="180"/>
      <c r="I9" s="180"/>
      <c r="J9" s="180"/>
      <c r="K9" s="135" t="str">
        <f>$I$5</f>
        <v>ISPROFOND:</v>
      </c>
      <c r="L9" s="134" t="str">
        <f>K5</f>
        <v>5523720005</v>
      </c>
    </row>
    <row r="10" spans="1:19" s="13" customFormat="1" ht="15" customHeight="1" x14ac:dyDescent="0.35">
      <c r="B10" s="177" t="s">
        <v>10</v>
      </c>
      <c r="C10" s="156" t="s">
        <v>0</v>
      </c>
      <c r="D10" s="156" t="s">
        <v>1</v>
      </c>
      <c r="E10" s="156" t="s">
        <v>11</v>
      </c>
      <c r="F10" s="154" t="s">
        <v>27</v>
      </c>
      <c r="G10" s="154" t="s">
        <v>2</v>
      </c>
      <c r="H10" s="154" t="s">
        <v>3</v>
      </c>
      <c r="I10" s="156" t="s">
        <v>12</v>
      </c>
      <c r="J10" s="156" t="s">
        <v>13</v>
      </c>
      <c r="K10" s="168" t="s">
        <v>89</v>
      </c>
      <c r="L10" s="169"/>
    </row>
    <row r="11" spans="1:19" s="13" customFormat="1" ht="15" customHeight="1" x14ac:dyDescent="0.35">
      <c r="B11" s="177"/>
      <c r="C11" s="156"/>
      <c r="D11" s="156"/>
      <c r="E11" s="156"/>
      <c r="F11" s="154"/>
      <c r="G11" s="154"/>
      <c r="H11" s="154"/>
      <c r="I11" s="156"/>
      <c r="J11" s="156"/>
      <c r="K11" s="168"/>
      <c r="L11" s="169"/>
    </row>
    <row r="12" spans="1:19" s="13" customFormat="1" ht="12.75" customHeight="1" thickBot="1" x14ac:dyDescent="0.4">
      <c r="B12" s="178"/>
      <c r="C12" s="157"/>
      <c r="D12" s="157"/>
      <c r="E12" s="157"/>
      <c r="F12" s="155"/>
      <c r="G12" s="155"/>
      <c r="H12" s="155"/>
      <c r="I12" s="157"/>
      <c r="J12" s="157"/>
      <c r="K12" s="109" t="s">
        <v>14</v>
      </c>
      <c r="L12" s="136" t="s">
        <v>4</v>
      </c>
    </row>
    <row r="13" spans="1:19" s="1" customFormat="1" ht="13" thickBot="1" x14ac:dyDescent="0.4">
      <c r="A13" s="67" t="s">
        <v>29</v>
      </c>
      <c r="B13" s="137" t="s">
        <v>19</v>
      </c>
      <c r="C13" s="126" t="s">
        <v>138</v>
      </c>
      <c r="D13" s="127"/>
      <c r="E13" s="127"/>
      <c r="F13" s="126" t="s">
        <v>139</v>
      </c>
      <c r="G13" s="128"/>
      <c r="H13" s="128"/>
      <c r="I13" s="128"/>
      <c r="J13" s="129"/>
      <c r="K13" s="128"/>
      <c r="L13" s="138"/>
    </row>
    <row r="14" spans="1:19" s="99" customFormat="1" ht="10.5" thickBot="1" x14ac:dyDescent="0.4">
      <c r="A14" s="68" t="s">
        <v>6</v>
      </c>
      <c r="B14" s="113">
        <f>1+MAX($B$13:B13)</f>
        <v>1</v>
      </c>
      <c r="C14" s="55" t="s">
        <v>273</v>
      </c>
      <c r="D14" s="75"/>
      <c r="E14" s="55" t="s">
        <v>140</v>
      </c>
      <c r="F14" s="104" t="s">
        <v>272</v>
      </c>
      <c r="G14" s="55" t="s">
        <v>141</v>
      </c>
      <c r="H14" s="56">
        <v>2</v>
      </c>
      <c r="I14" s="79"/>
      <c r="J14" s="57"/>
      <c r="K14" s="130"/>
      <c r="L14" s="139">
        <f>ROUND(H14*K14,2)</f>
        <v>0</v>
      </c>
    </row>
    <row r="15" spans="1:19" s="99" customFormat="1" x14ac:dyDescent="0.35">
      <c r="A15" s="68" t="s">
        <v>5</v>
      </c>
      <c r="B15" s="115"/>
      <c r="C15" s="12"/>
      <c r="D15" s="12"/>
      <c r="E15" s="12"/>
      <c r="F15" s="77"/>
      <c r="G15" s="6"/>
      <c r="H15" s="6"/>
      <c r="I15" s="6"/>
      <c r="J15" s="6"/>
      <c r="K15" s="97"/>
      <c r="L15" s="116"/>
    </row>
    <row r="16" spans="1:19" s="99" customFormat="1" x14ac:dyDescent="0.35">
      <c r="A16" s="68" t="s">
        <v>7</v>
      </c>
      <c r="B16" s="115"/>
      <c r="C16" s="12"/>
      <c r="D16" s="12"/>
      <c r="E16" s="12"/>
      <c r="F16" s="105" t="s">
        <v>142</v>
      </c>
      <c r="G16" s="6"/>
      <c r="H16" s="6"/>
      <c r="I16" s="6"/>
      <c r="J16" s="6"/>
      <c r="K16" s="97"/>
      <c r="L16" s="116"/>
    </row>
    <row r="17" spans="1:12" s="99" customFormat="1" ht="10.5" thickBot="1" x14ac:dyDescent="0.4">
      <c r="A17" s="68" t="s">
        <v>8</v>
      </c>
      <c r="B17" s="117"/>
      <c r="C17" s="14"/>
      <c r="D17" s="14"/>
      <c r="E17" s="14"/>
      <c r="F17" s="106" t="s">
        <v>130</v>
      </c>
      <c r="G17" s="7"/>
      <c r="H17" s="7"/>
      <c r="I17" s="7"/>
      <c r="J17" s="7"/>
      <c r="K17" s="98"/>
      <c r="L17" s="118"/>
    </row>
    <row r="18" spans="1:12" s="99" customFormat="1" ht="10.5" thickBot="1" x14ac:dyDescent="0.4">
      <c r="A18" s="68" t="s">
        <v>6</v>
      </c>
      <c r="B18" s="113">
        <f>1+MAX($B$13:B17)</f>
        <v>2</v>
      </c>
      <c r="C18" s="55" t="s">
        <v>143</v>
      </c>
      <c r="D18" s="75"/>
      <c r="E18" s="55" t="s">
        <v>140</v>
      </c>
      <c r="F18" s="76" t="s">
        <v>144</v>
      </c>
      <c r="G18" s="55" t="s">
        <v>141</v>
      </c>
      <c r="H18" s="56">
        <v>4</v>
      </c>
      <c r="I18" s="79"/>
      <c r="J18" s="56" t="str">
        <f>IF(ISNUMBER(I18),ROUND(H18*I18,3),"")</f>
        <v/>
      </c>
      <c r="K18" s="131"/>
      <c r="L18" s="139">
        <f>ROUND(H18*K18,2)</f>
        <v>0</v>
      </c>
    </row>
    <row r="19" spans="1:12" s="99" customFormat="1" x14ac:dyDescent="0.35">
      <c r="A19" s="68" t="s">
        <v>5</v>
      </c>
      <c r="B19" s="115"/>
      <c r="C19" s="12"/>
      <c r="D19" s="12"/>
      <c r="E19" s="12"/>
      <c r="F19" s="77"/>
      <c r="G19" s="6"/>
      <c r="H19" s="6"/>
      <c r="I19" s="6"/>
      <c r="J19" s="6"/>
      <c r="K19" s="6"/>
      <c r="L19" s="116"/>
    </row>
    <row r="20" spans="1:12" s="99" customFormat="1" x14ac:dyDescent="0.35">
      <c r="A20" s="68" t="s">
        <v>7</v>
      </c>
      <c r="B20" s="115"/>
      <c r="C20" s="12"/>
      <c r="D20" s="12"/>
      <c r="E20" s="12"/>
      <c r="F20" s="105" t="s">
        <v>142</v>
      </c>
      <c r="G20" s="6"/>
      <c r="H20" s="6"/>
      <c r="I20" s="6"/>
      <c r="J20" s="6"/>
      <c r="K20" s="6"/>
      <c r="L20" s="116"/>
    </row>
    <row r="21" spans="1:12" s="99" customFormat="1" ht="10.5" thickBot="1" x14ac:dyDescent="0.4">
      <c r="A21" s="68" t="s">
        <v>8</v>
      </c>
      <c r="B21" s="117"/>
      <c r="C21" s="14"/>
      <c r="D21" s="14"/>
      <c r="E21" s="14"/>
      <c r="F21" s="106" t="s">
        <v>130</v>
      </c>
      <c r="G21" s="7"/>
      <c r="H21" s="7"/>
      <c r="I21" s="7"/>
      <c r="J21" s="7"/>
      <c r="K21" s="7"/>
      <c r="L21" s="118"/>
    </row>
    <row r="22" spans="1:12" s="99" customFormat="1" ht="10.5" thickBot="1" x14ac:dyDescent="0.4">
      <c r="A22" s="68" t="s">
        <v>6</v>
      </c>
      <c r="B22" s="113">
        <f>1+MAX($B$13:B21)</f>
        <v>3</v>
      </c>
      <c r="C22" s="55" t="s">
        <v>145</v>
      </c>
      <c r="D22" s="75"/>
      <c r="E22" s="55" t="s">
        <v>140</v>
      </c>
      <c r="F22" s="76" t="s">
        <v>274</v>
      </c>
      <c r="G22" s="55" t="s">
        <v>141</v>
      </c>
      <c r="H22" s="56">
        <v>2</v>
      </c>
      <c r="I22" s="79"/>
      <c r="J22" s="56" t="str">
        <f>IF(ISNUMBER(I22),ROUND(H22*I22,3),"")</f>
        <v/>
      </c>
      <c r="K22" s="131"/>
      <c r="L22" s="139">
        <f>ROUND(H22*K22,2)</f>
        <v>0</v>
      </c>
    </row>
    <row r="23" spans="1:12" s="99" customFormat="1" x14ac:dyDescent="0.35">
      <c r="A23" s="68" t="s">
        <v>5</v>
      </c>
      <c r="B23" s="115"/>
      <c r="C23" s="12"/>
      <c r="D23" s="12"/>
      <c r="E23" s="12"/>
      <c r="F23" s="77"/>
      <c r="G23" s="6"/>
      <c r="H23" s="6"/>
      <c r="I23" s="6"/>
      <c r="J23" s="6"/>
      <c r="K23" s="6"/>
      <c r="L23" s="116"/>
    </row>
    <row r="24" spans="1:12" s="99" customFormat="1" x14ac:dyDescent="0.35">
      <c r="A24" s="68" t="s">
        <v>7</v>
      </c>
      <c r="B24" s="115"/>
      <c r="C24" s="12"/>
      <c r="D24" s="12"/>
      <c r="E24" s="12"/>
      <c r="F24" s="105" t="s">
        <v>142</v>
      </c>
      <c r="G24" s="6"/>
      <c r="H24" s="6"/>
      <c r="I24" s="6"/>
      <c r="J24" s="6"/>
      <c r="K24" s="6"/>
      <c r="L24" s="116"/>
    </row>
    <row r="25" spans="1:12" ht="10.5" thickBot="1" x14ac:dyDescent="0.25">
      <c r="A25" s="68" t="s">
        <v>8</v>
      </c>
      <c r="B25" s="117"/>
      <c r="C25" s="14"/>
      <c r="D25" s="14"/>
      <c r="E25" s="14"/>
      <c r="F25" s="106" t="s">
        <v>130</v>
      </c>
      <c r="G25" s="7"/>
      <c r="H25" s="7"/>
      <c r="I25" s="7"/>
      <c r="J25" s="7"/>
      <c r="K25" s="7"/>
      <c r="L25" s="118"/>
    </row>
    <row r="26" spans="1:12" ht="10.5" thickBot="1" x14ac:dyDescent="0.25">
      <c r="A26" s="68" t="s">
        <v>6</v>
      </c>
      <c r="B26" s="113">
        <f>1+MAX($B$13:B25)</f>
        <v>4</v>
      </c>
      <c r="C26" s="55" t="s">
        <v>146</v>
      </c>
      <c r="D26" s="75"/>
      <c r="E26" s="55" t="s">
        <v>140</v>
      </c>
      <c r="F26" s="76" t="s">
        <v>147</v>
      </c>
      <c r="G26" s="55" t="s">
        <v>141</v>
      </c>
      <c r="H26" s="56">
        <v>20</v>
      </c>
      <c r="I26" s="79"/>
      <c r="J26" s="56" t="str">
        <f>IF(ISNUMBER(I26),ROUND(H26*I26,3),"")</f>
        <v/>
      </c>
      <c r="K26" s="131"/>
      <c r="L26" s="139">
        <f>ROUND(H26*K26,2)</f>
        <v>0</v>
      </c>
    </row>
    <row r="27" spans="1:12" x14ac:dyDescent="0.2">
      <c r="A27" s="68" t="s">
        <v>5</v>
      </c>
      <c r="B27" s="115"/>
      <c r="C27" s="12"/>
      <c r="D27" s="12"/>
      <c r="E27" s="12"/>
      <c r="F27" s="77"/>
      <c r="G27" s="6"/>
      <c r="H27" s="6"/>
      <c r="I27" s="6"/>
      <c r="J27" s="6"/>
      <c r="K27" s="6"/>
      <c r="L27" s="116"/>
    </row>
    <row r="28" spans="1:12" ht="20" x14ac:dyDescent="0.2">
      <c r="A28" s="68" t="s">
        <v>7</v>
      </c>
      <c r="B28" s="115"/>
      <c r="C28" s="12"/>
      <c r="D28" s="12"/>
      <c r="E28" s="12"/>
      <c r="F28" s="105" t="s">
        <v>333</v>
      </c>
      <c r="G28" s="6"/>
      <c r="H28" s="6"/>
      <c r="I28" s="6"/>
      <c r="J28" s="6"/>
      <c r="K28" s="6"/>
      <c r="L28" s="116"/>
    </row>
    <row r="29" spans="1:12" ht="10.5" thickBot="1" x14ac:dyDescent="0.25">
      <c r="A29" s="68" t="s">
        <v>8</v>
      </c>
      <c r="B29" s="117"/>
      <c r="C29" s="14"/>
      <c r="D29" s="14"/>
      <c r="E29" s="14"/>
      <c r="F29" s="106" t="s">
        <v>130</v>
      </c>
      <c r="G29" s="7"/>
      <c r="H29" s="7"/>
      <c r="I29" s="7"/>
      <c r="J29" s="7"/>
      <c r="K29" s="7"/>
      <c r="L29" s="118"/>
    </row>
    <row r="30" spans="1:12" ht="10.5" thickBot="1" x14ac:dyDescent="0.25">
      <c r="A30" s="68" t="s">
        <v>6</v>
      </c>
      <c r="B30" s="113">
        <f>1+MAX($B$13:B29)</f>
        <v>5</v>
      </c>
      <c r="C30" s="55" t="s">
        <v>275</v>
      </c>
      <c r="D30" s="75"/>
      <c r="E30" s="55" t="s">
        <v>140</v>
      </c>
      <c r="F30" s="76" t="s">
        <v>276</v>
      </c>
      <c r="G30" s="55" t="s">
        <v>141</v>
      </c>
      <c r="H30" s="56">
        <v>2</v>
      </c>
      <c r="I30" s="79"/>
      <c r="J30" s="56"/>
      <c r="K30" s="131"/>
      <c r="L30" s="139">
        <f>ROUND(H30*K30,2)</f>
        <v>0</v>
      </c>
    </row>
    <row r="31" spans="1:12" x14ac:dyDescent="0.2">
      <c r="A31" s="68" t="s">
        <v>5</v>
      </c>
      <c r="B31" s="115"/>
      <c r="C31" s="12"/>
      <c r="D31" s="12"/>
      <c r="E31" s="12"/>
      <c r="F31" s="77"/>
      <c r="G31" s="6"/>
      <c r="H31" s="6"/>
      <c r="I31" s="6"/>
      <c r="J31" s="6"/>
      <c r="K31" s="6"/>
      <c r="L31" s="116"/>
    </row>
    <row r="32" spans="1:12" x14ac:dyDescent="0.2">
      <c r="A32" s="68" t="s">
        <v>7</v>
      </c>
      <c r="B32" s="115"/>
      <c r="C32" s="12"/>
      <c r="D32" s="12"/>
      <c r="E32" s="12"/>
      <c r="F32" s="105" t="s">
        <v>142</v>
      </c>
      <c r="G32" s="6"/>
      <c r="H32" s="6"/>
      <c r="I32" s="6"/>
      <c r="J32" s="6"/>
      <c r="K32" s="6"/>
      <c r="L32" s="116"/>
    </row>
    <row r="33" spans="1:12" ht="10.5" thickBot="1" x14ac:dyDescent="0.25">
      <c r="A33" s="68" t="s">
        <v>8</v>
      </c>
      <c r="B33" s="117"/>
      <c r="C33" s="14"/>
      <c r="D33" s="14"/>
      <c r="E33" s="14"/>
      <c r="F33" s="106" t="s">
        <v>130</v>
      </c>
      <c r="G33" s="7"/>
      <c r="H33" s="7"/>
      <c r="I33" s="7"/>
      <c r="J33" s="7"/>
      <c r="K33" s="7"/>
      <c r="L33" s="118"/>
    </row>
    <row r="34" spans="1:12" ht="10.5" thickBot="1" x14ac:dyDescent="0.25">
      <c r="A34" s="68" t="s">
        <v>6</v>
      </c>
      <c r="B34" s="113">
        <f>1+MAX($B$13:B33)</f>
        <v>6</v>
      </c>
      <c r="C34" s="55" t="s">
        <v>148</v>
      </c>
      <c r="D34" s="75"/>
      <c r="E34" s="55" t="s">
        <v>140</v>
      </c>
      <c r="F34" s="76" t="s">
        <v>149</v>
      </c>
      <c r="G34" s="55" t="s">
        <v>141</v>
      </c>
      <c r="H34" s="56">
        <v>4</v>
      </c>
      <c r="I34" s="79"/>
      <c r="J34" s="56" t="str">
        <f>IF(ISNUMBER(I34),ROUND(H34*I34,3),"")</f>
        <v/>
      </c>
      <c r="K34" s="131"/>
      <c r="L34" s="139">
        <f>ROUND(H34*K34,2)</f>
        <v>0</v>
      </c>
    </row>
    <row r="35" spans="1:12" x14ac:dyDescent="0.2">
      <c r="A35" s="68" t="s">
        <v>5</v>
      </c>
      <c r="B35" s="115"/>
      <c r="C35" s="12"/>
      <c r="D35" s="12"/>
      <c r="E35" s="12"/>
      <c r="F35" s="77" t="s">
        <v>150</v>
      </c>
      <c r="G35" s="6"/>
      <c r="H35" s="6"/>
      <c r="I35" s="6"/>
      <c r="J35" s="6"/>
      <c r="K35" s="6"/>
      <c r="L35" s="116"/>
    </row>
    <row r="36" spans="1:12" x14ac:dyDescent="0.2">
      <c r="A36" s="68" t="s">
        <v>7</v>
      </c>
      <c r="B36" s="115"/>
      <c r="C36" s="12"/>
      <c r="D36" s="12"/>
      <c r="E36" s="12"/>
      <c r="F36" s="105" t="s">
        <v>142</v>
      </c>
      <c r="G36" s="6"/>
      <c r="H36" s="6"/>
      <c r="I36" s="6"/>
      <c r="J36" s="6"/>
      <c r="K36" s="6"/>
      <c r="L36" s="116"/>
    </row>
    <row r="37" spans="1:12" ht="10.5" thickBot="1" x14ac:dyDescent="0.25">
      <c r="A37" s="68" t="s">
        <v>8</v>
      </c>
      <c r="B37" s="117"/>
      <c r="C37" s="14"/>
      <c r="D37" s="14"/>
      <c r="E37" s="14"/>
      <c r="F37" s="106" t="s">
        <v>130</v>
      </c>
      <c r="G37" s="7"/>
      <c r="H37" s="7"/>
      <c r="I37" s="7"/>
      <c r="J37" s="7"/>
      <c r="K37" s="7"/>
      <c r="L37" s="118"/>
    </row>
    <row r="38" spans="1:12" ht="13" thickBot="1" x14ac:dyDescent="0.25">
      <c r="A38" s="110" t="s">
        <v>82</v>
      </c>
      <c r="B38" s="140" t="s">
        <v>151</v>
      </c>
      <c r="C38" s="141" t="str">
        <f xml:space="preserve"> CONCATENATE("za Díl ",C13)</f>
        <v>za Díl MD1</v>
      </c>
      <c r="D38" s="142"/>
      <c r="E38" s="142"/>
      <c r="F38" s="143" t="s">
        <v>139</v>
      </c>
      <c r="G38" s="144"/>
      <c r="H38" s="144"/>
      <c r="I38" s="144"/>
      <c r="J38" s="145"/>
      <c r="K38" s="144"/>
      <c r="L38" s="146">
        <f>SUM(L14:L37)</f>
        <v>0</v>
      </c>
    </row>
    <row r="39" spans="1:12" ht="13.5" thickBot="1" x14ac:dyDescent="0.25">
      <c r="A39" s="67" t="s">
        <v>29</v>
      </c>
      <c r="B39" s="111" t="s">
        <v>19</v>
      </c>
      <c r="C39" s="100" t="s">
        <v>152</v>
      </c>
      <c r="D39" s="101"/>
      <c r="E39" s="101"/>
      <c r="F39" s="100" t="s">
        <v>153</v>
      </c>
      <c r="G39" s="102"/>
      <c r="H39" s="102"/>
      <c r="I39" s="102"/>
      <c r="J39" s="103"/>
      <c r="K39" s="102"/>
      <c r="L39" s="112"/>
    </row>
    <row r="40" spans="1:12" ht="20.5" thickBot="1" x14ac:dyDescent="0.25">
      <c r="A40" s="68" t="s">
        <v>6</v>
      </c>
      <c r="B40" s="113">
        <f>1+MAX($B$13:B39)</f>
        <v>7</v>
      </c>
      <c r="C40" s="55" t="s">
        <v>278</v>
      </c>
      <c r="D40" s="75"/>
      <c r="E40" s="55" t="s">
        <v>156</v>
      </c>
      <c r="F40" s="76" t="s">
        <v>154</v>
      </c>
      <c r="G40" s="55" t="s">
        <v>155</v>
      </c>
      <c r="H40" s="56">
        <v>688</v>
      </c>
      <c r="I40" s="79"/>
      <c r="J40" s="56" t="str">
        <f>IF(ISNUMBER(I40),ROUND(H40*I40,3),"")</f>
        <v/>
      </c>
      <c r="K40" s="58"/>
      <c r="L40" s="114">
        <f>ROUND(H40*K40,2)</f>
        <v>0</v>
      </c>
    </row>
    <row r="41" spans="1:12" x14ac:dyDescent="0.2">
      <c r="A41" s="68" t="s">
        <v>5</v>
      </c>
      <c r="B41" s="115"/>
      <c r="C41" s="12"/>
      <c r="D41" s="12"/>
      <c r="E41" s="12"/>
      <c r="F41" s="77" t="s">
        <v>337</v>
      </c>
      <c r="G41" s="6"/>
      <c r="H41" s="6"/>
      <c r="I41" s="6"/>
      <c r="J41" s="6"/>
      <c r="K41" s="6"/>
      <c r="L41" s="116"/>
    </row>
    <row r="42" spans="1:12" ht="20" x14ac:dyDescent="0.2">
      <c r="A42" s="68" t="s">
        <v>7</v>
      </c>
      <c r="B42" s="115"/>
      <c r="C42" s="12"/>
      <c r="D42" s="12"/>
      <c r="E42" s="12"/>
      <c r="F42" s="105" t="s">
        <v>334</v>
      </c>
      <c r="G42" s="6"/>
      <c r="H42" s="6"/>
      <c r="I42" s="6"/>
      <c r="J42" s="6"/>
      <c r="K42" s="6"/>
      <c r="L42" s="116"/>
    </row>
    <row r="43" spans="1:12" ht="10.5" thickBot="1" x14ac:dyDescent="0.25">
      <c r="A43" s="68" t="s">
        <v>8</v>
      </c>
      <c r="B43" s="117"/>
      <c r="C43" s="14"/>
      <c r="D43" s="14"/>
      <c r="E43" s="14"/>
      <c r="F43" s="106" t="s">
        <v>391</v>
      </c>
      <c r="G43" s="7"/>
      <c r="H43" s="7"/>
      <c r="I43" s="7"/>
      <c r="J43" s="7"/>
      <c r="K43" s="7"/>
      <c r="L43" s="118"/>
    </row>
    <row r="44" spans="1:12" ht="20.5" thickBot="1" x14ac:dyDescent="0.25">
      <c r="A44" s="68" t="s">
        <v>6</v>
      </c>
      <c r="B44" s="113">
        <f>1+MAX($B$13:B43)</f>
        <v>8</v>
      </c>
      <c r="C44" s="55" t="s">
        <v>279</v>
      </c>
      <c r="D44" s="75"/>
      <c r="E44" s="55" t="s">
        <v>156</v>
      </c>
      <c r="F44" s="76" t="s">
        <v>154</v>
      </c>
      <c r="G44" s="55" t="s">
        <v>155</v>
      </c>
      <c r="H44" s="56">
        <v>200</v>
      </c>
      <c r="I44" s="79"/>
      <c r="J44" s="56" t="str">
        <f>IF(ISNUMBER(I44),ROUND(H44*I44,3),"")</f>
        <v/>
      </c>
      <c r="K44" s="58"/>
      <c r="L44" s="114">
        <f>ROUND(H44*K44,2)</f>
        <v>0</v>
      </c>
    </row>
    <row r="45" spans="1:12" x14ac:dyDescent="0.2">
      <c r="A45" s="68" t="s">
        <v>5</v>
      </c>
      <c r="B45" s="115"/>
      <c r="C45" s="12"/>
      <c r="D45" s="12"/>
      <c r="E45" s="12"/>
      <c r="F45" s="77" t="s">
        <v>338</v>
      </c>
      <c r="G45" s="6"/>
      <c r="H45" s="6"/>
      <c r="I45" s="6"/>
      <c r="J45" s="6"/>
      <c r="K45" s="6"/>
      <c r="L45" s="116"/>
    </row>
    <row r="46" spans="1:12" ht="20" x14ac:dyDescent="0.2">
      <c r="A46" s="68" t="s">
        <v>7</v>
      </c>
      <c r="B46" s="115"/>
      <c r="C46" s="12"/>
      <c r="D46" s="12"/>
      <c r="E46" s="12"/>
      <c r="F46" s="105" t="s">
        <v>335</v>
      </c>
      <c r="G46" s="6"/>
      <c r="H46" s="6"/>
      <c r="I46" s="6"/>
      <c r="J46" s="6"/>
      <c r="K46" s="6"/>
      <c r="L46" s="116"/>
    </row>
    <row r="47" spans="1:12" ht="10.5" thickBot="1" x14ac:dyDescent="0.25">
      <c r="A47" s="68" t="s">
        <v>8</v>
      </c>
      <c r="B47" s="117"/>
      <c r="C47" s="14"/>
      <c r="D47" s="14"/>
      <c r="E47" s="14"/>
      <c r="F47" s="106" t="s">
        <v>391</v>
      </c>
      <c r="G47" s="7"/>
      <c r="H47" s="7"/>
      <c r="I47" s="7"/>
      <c r="J47" s="7"/>
      <c r="K47" s="7"/>
      <c r="L47" s="118"/>
    </row>
    <row r="48" spans="1:12" ht="20.5" thickBot="1" x14ac:dyDescent="0.25">
      <c r="A48" s="68" t="s">
        <v>6</v>
      </c>
      <c r="B48" s="113">
        <f>1+MAX($B$13:B47)</f>
        <v>9</v>
      </c>
      <c r="C48" s="55" t="s">
        <v>280</v>
      </c>
      <c r="D48" s="75"/>
      <c r="E48" s="55" t="s">
        <v>156</v>
      </c>
      <c r="F48" s="76" t="s">
        <v>154</v>
      </c>
      <c r="G48" s="55" t="s">
        <v>155</v>
      </c>
      <c r="H48" s="56">
        <v>144</v>
      </c>
      <c r="I48" s="79"/>
      <c r="J48" s="56" t="str">
        <f>IF(ISNUMBER(I48),ROUND(H48*I48,3),"")</f>
        <v/>
      </c>
      <c r="K48" s="58"/>
      <c r="L48" s="114">
        <f>ROUND(H48*K48,2)</f>
        <v>0</v>
      </c>
    </row>
    <row r="49" spans="1:12" x14ac:dyDescent="0.2">
      <c r="A49" s="68" t="s">
        <v>5</v>
      </c>
      <c r="B49" s="115"/>
      <c r="C49" s="12"/>
      <c r="D49" s="12"/>
      <c r="E49" s="12"/>
      <c r="F49" s="77" t="s">
        <v>339</v>
      </c>
      <c r="G49" s="6"/>
      <c r="H49" s="6"/>
      <c r="I49" s="6"/>
      <c r="J49" s="6"/>
      <c r="K49" s="6"/>
      <c r="L49" s="116"/>
    </row>
    <row r="50" spans="1:12" ht="20" x14ac:dyDescent="0.2">
      <c r="A50" s="68" t="s">
        <v>7</v>
      </c>
      <c r="B50" s="115"/>
      <c r="C50" s="12"/>
      <c r="D50" s="12"/>
      <c r="E50" s="12"/>
      <c r="F50" s="105" t="s">
        <v>336</v>
      </c>
      <c r="G50" s="6"/>
      <c r="H50" s="6"/>
      <c r="I50" s="6"/>
      <c r="J50" s="6"/>
      <c r="K50" s="6"/>
      <c r="L50" s="116"/>
    </row>
    <row r="51" spans="1:12" ht="10.5" thickBot="1" x14ac:dyDescent="0.25">
      <c r="A51" s="68" t="s">
        <v>8</v>
      </c>
      <c r="B51" s="117"/>
      <c r="C51" s="14"/>
      <c r="D51" s="14"/>
      <c r="E51" s="14"/>
      <c r="F51" s="106" t="s">
        <v>391</v>
      </c>
      <c r="G51" s="7"/>
      <c r="H51" s="7"/>
      <c r="I51" s="7"/>
      <c r="J51" s="7"/>
      <c r="K51" s="7"/>
      <c r="L51" s="118"/>
    </row>
    <row r="52" spans="1:12" ht="20.5" thickBot="1" x14ac:dyDescent="0.25">
      <c r="A52" s="68" t="s">
        <v>6</v>
      </c>
      <c r="B52" s="113">
        <f>1+MAX($B$13:B51)</f>
        <v>10</v>
      </c>
      <c r="C52" s="55" t="s">
        <v>281</v>
      </c>
      <c r="D52" s="75"/>
      <c r="E52" s="55" t="s">
        <v>156</v>
      </c>
      <c r="F52" s="76" t="s">
        <v>154</v>
      </c>
      <c r="G52" s="55" t="s">
        <v>155</v>
      </c>
      <c r="H52" s="56">
        <v>16</v>
      </c>
      <c r="I52" s="79"/>
      <c r="J52" s="56" t="str">
        <f>IF(ISNUMBER(I52),ROUND(H52*I52,3),"")</f>
        <v/>
      </c>
      <c r="K52" s="58"/>
      <c r="L52" s="114">
        <f>ROUND(H52*K52,2)</f>
        <v>0</v>
      </c>
    </row>
    <row r="53" spans="1:12" x14ac:dyDescent="0.2">
      <c r="A53" s="68" t="s">
        <v>5</v>
      </c>
      <c r="B53" s="115"/>
      <c r="C53" s="12"/>
      <c r="D53" s="12"/>
      <c r="E53" s="12"/>
      <c r="F53" s="77" t="s">
        <v>341</v>
      </c>
      <c r="G53" s="6"/>
      <c r="H53" s="6"/>
      <c r="I53" s="6"/>
      <c r="J53" s="6"/>
      <c r="K53" s="6"/>
      <c r="L53" s="116"/>
    </row>
    <row r="54" spans="1:12" ht="20" x14ac:dyDescent="0.2">
      <c r="A54" s="68" t="s">
        <v>7</v>
      </c>
      <c r="B54" s="115"/>
      <c r="C54" s="12"/>
      <c r="D54" s="12"/>
      <c r="E54" s="12"/>
      <c r="F54" s="105" t="s">
        <v>340</v>
      </c>
      <c r="G54" s="6"/>
      <c r="H54" s="6"/>
      <c r="I54" s="6"/>
      <c r="J54" s="6"/>
      <c r="K54" s="6"/>
      <c r="L54" s="116"/>
    </row>
    <row r="55" spans="1:12" ht="10.5" thickBot="1" x14ac:dyDescent="0.25">
      <c r="A55" s="68" t="s">
        <v>8</v>
      </c>
      <c r="B55" s="117"/>
      <c r="C55" s="14"/>
      <c r="D55" s="14"/>
      <c r="E55" s="14"/>
      <c r="F55" s="106" t="s">
        <v>391</v>
      </c>
      <c r="G55" s="7"/>
      <c r="H55" s="7"/>
      <c r="I55" s="7"/>
      <c r="J55" s="7"/>
      <c r="K55" s="7"/>
      <c r="L55" s="118"/>
    </row>
    <row r="56" spans="1:12" ht="20.5" thickBot="1" x14ac:dyDescent="0.25">
      <c r="A56" s="68" t="s">
        <v>6</v>
      </c>
      <c r="B56" s="113">
        <f>1+MAX($B$13:B55)</f>
        <v>11</v>
      </c>
      <c r="C56" s="55" t="s">
        <v>282</v>
      </c>
      <c r="D56" s="75"/>
      <c r="E56" s="55" t="s">
        <v>156</v>
      </c>
      <c r="F56" s="76" t="s">
        <v>154</v>
      </c>
      <c r="G56" s="55" t="s">
        <v>155</v>
      </c>
      <c r="H56" s="56">
        <v>56</v>
      </c>
      <c r="I56" s="79"/>
      <c r="J56" s="56"/>
      <c r="K56" s="58"/>
      <c r="L56" s="114">
        <f>ROUND((ROUND(H56,3))*(ROUND(K56,2)),2)</f>
        <v>0</v>
      </c>
    </row>
    <row r="57" spans="1:12" x14ac:dyDescent="0.2">
      <c r="A57" s="68" t="s">
        <v>5</v>
      </c>
      <c r="B57" s="115"/>
      <c r="C57" s="12"/>
      <c r="D57" s="12"/>
      <c r="E57" s="12"/>
      <c r="F57" s="77" t="s">
        <v>343</v>
      </c>
      <c r="G57" s="6"/>
      <c r="H57" s="6"/>
      <c r="I57" s="6"/>
      <c r="J57" s="6"/>
      <c r="K57" s="6"/>
      <c r="L57" s="116"/>
    </row>
    <row r="58" spans="1:12" ht="20" x14ac:dyDescent="0.2">
      <c r="A58" s="68" t="s">
        <v>7</v>
      </c>
      <c r="B58" s="115"/>
      <c r="C58" s="12"/>
      <c r="D58" s="12"/>
      <c r="E58" s="12"/>
      <c r="F58" s="105" t="s">
        <v>342</v>
      </c>
      <c r="G58" s="6"/>
      <c r="H58" s="6"/>
      <c r="I58" s="6"/>
      <c r="J58" s="6"/>
      <c r="K58" s="6"/>
      <c r="L58" s="116"/>
    </row>
    <row r="59" spans="1:12" ht="10.5" thickBot="1" x14ac:dyDescent="0.25">
      <c r="A59" s="68" t="s">
        <v>8</v>
      </c>
      <c r="B59" s="117"/>
      <c r="C59" s="14"/>
      <c r="D59" s="14"/>
      <c r="E59" s="14"/>
      <c r="F59" s="106" t="s">
        <v>391</v>
      </c>
      <c r="G59" s="7"/>
      <c r="H59" s="7"/>
      <c r="I59" s="7"/>
      <c r="J59" s="7"/>
      <c r="K59" s="7"/>
      <c r="L59" s="118"/>
    </row>
    <row r="60" spans="1:12" ht="20.5" thickBot="1" x14ac:dyDescent="0.25">
      <c r="A60" s="68" t="s">
        <v>6</v>
      </c>
      <c r="B60" s="113">
        <f>1+MAX($B$13:B59)</f>
        <v>12</v>
      </c>
      <c r="C60" s="55" t="s">
        <v>283</v>
      </c>
      <c r="D60" s="75"/>
      <c r="E60" s="55" t="s">
        <v>156</v>
      </c>
      <c r="F60" s="76" t="s">
        <v>154</v>
      </c>
      <c r="G60" s="55" t="s">
        <v>155</v>
      </c>
      <c r="H60" s="56">
        <v>6</v>
      </c>
      <c r="I60" s="79"/>
      <c r="J60" s="56"/>
      <c r="K60" s="58"/>
      <c r="L60" s="114">
        <f>ROUND((ROUND(H60,3))*(ROUND(K60,2)),2)</f>
        <v>0</v>
      </c>
    </row>
    <row r="61" spans="1:12" x14ac:dyDescent="0.2">
      <c r="A61" s="68" t="s">
        <v>5</v>
      </c>
      <c r="B61" s="115"/>
      <c r="C61" s="12"/>
      <c r="D61" s="12"/>
      <c r="E61" s="12"/>
      <c r="F61" s="77" t="s">
        <v>344</v>
      </c>
      <c r="G61" s="6"/>
      <c r="H61" s="6"/>
      <c r="I61" s="6"/>
      <c r="J61" s="6"/>
      <c r="K61" s="6"/>
      <c r="L61" s="116"/>
    </row>
    <row r="62" spans="1:12" x14ac:dyDescent="0.2">
      <c r="A62" s="68" t="s">
        <v>7</v>
      </c>
      <c r="B62" s="115"/>
      <c r="C62" s="12"/>
      <c r="D62" s="12"/>
      <c r="E62" s="12"/>
      <c r="F62" s="105" t="s">
        <v>392</v>
      </c>
      <c r="G62" s="6"/>
      <c r="H62" s="6"/>
      <c r="I62" s="6"/>
      <c r="J62" s="6"/>
      <c r="K62" s="6"/>
      <c r="L62" s="116"/>
    </row>
    <row r="63" spans="1:12" ht="10.5" thickBot="1" x14ac:dyDescent="0.25">
      <c r="A63" s="68" t="s">
        <v>8</v>
      </c>
      <c r="B63" s="117"/>
      <c r="C63" s="14"/>
      <c r="D63" s="14"/>
      <c r="E63" s="14"/>
      <c r="F63" s="106" t="s">
        <v>393</v>
      </c>
      <c r="G63" s="7"/>
      <c r="H63" s="7"/>
      <c r="I63" s="7"/>
      <c r="J63" s="7"/>
      <c r="K63" s="7"/>
      <c r="L63" s="118"/>
    </row>
    <row r="64" spans="1:12" ht="20.5" thickBot="1" x14ac:dyDescent="0.25">
      <c r="A64" s="68" t="s">
        <v>6</v>
      </c>
      <c r="B64" s="113">
        <f>1+MAX($B$13:B63)</f>
        <v>13</v>
      </c>
      <c r="C64" s="55" t="s">
        <v>284</v>
      </c>
      <c r="D64" s="75"/>
      <c r="E64" s="55" t="s">
        <v>156</v>
      </c>
      <c r="F64" s="76" t="s">
        <v>154</v>
      </c>
      <c r="G64" s="55" t="s">
        <v>155</v>
      </c>
      <c r="H64" s="56">
        <v>15.731999999999999</v>
      </c>
      <c r="I64" s="79"/>
      <c r="J64" s="56"/>
      <c r="K64" s="58"/>
      <c r="L64" s="114">
        <f>ROUND((ROUND(H64,3))*(ROUND(K64,2)),2)</f>
        <v>0</v>
      </c>
    </row>
    <row r="65" spans="1:12" x14ac:dyDescent="0.2">
      <c r="A65" s="68" t="s">
        <v>5</v>
      </c>
      <c r="B65" s="115"/>
      <c r="C65" s="12"/>
      <c r="D65" s="12"/>
      <c r="E65" s="12"/>
      <c r="F65" s="77" t="s">
        <v>346</v>
      </c>
      <c r="G65" s="6"/>
      <c r="H65" s="6"/>
      <c r="I65" s="6"/>
      <c r="J65" s="6"/>
      <c r="K65" s="6"/>
      <c r="L65" s="116"/>
    </row>
    <row r="66" spans="1:12" ht="20" x14ac:dyDescent="0.2">
      <c r="A66" s="68" t="s">
        <v>7</v>
      </c>
      <c r="B66" s="115"/>
      <c r="C66" s="12"/>
      <c r="D66" s="12"/>
      <c r="E66" s="12"/>
      <c r="F66" s="105" t="s">
        <v>345</v>
      </c>
      <c r="G66" s="6"/>
      <c r="H66" s="6"/>
      <c r="I66" s="6"/>
      <c r="J66" s="6"/>
      <c r="K66" s="6"/>
      <c r="L66" s="116"/>
    </row>
    <row r="67" spans="1:12" ht="10.5" thickBot="1" x14ac:dyDescent="0.25">
      <c r="A67" s="68" t="s">
        <v>8</v>
      </c>
      <c r="B67" s="117"/>
      <c r="C67" s="14"/>
      <c r="D67" s="14"/>
      <c r="E67" s="14"/>
      <c r="F67" s="106" t="s">
        <v>391</v>
      </c>
      <c r="G67" s="7"/>
      <c r="H67" s="7"/>
      <c r="I67" s="7"/>
      <c r="J67" s="7"/>
      <c r="K67" s="7"/>
      <c r="L67" s="118"/>
    </row>
    <row r="68" spans="1:12" ht="20.5" thickBot="1" x14ac:dyDescent="0.25">
      <c r="A68" s="68" t="s">
        <v>6</v>
      </c>
      <c r="B68" s="113">
        <f>1+MAX($B$13:B67)</f>
        <v>14</v>
      </c>
      <c r="C68" s="55" t="s">
        <v>285</v>
      </c>
      <c r="D68" s="75"/>
      <c r="E68" s="55" t="s">
        <v>156</v>
      </c>
      <c r="F68" s="76" t="s">
        <v>154</v>
      </c>
      <c r="G68" s="55" t="s">
        <v>155</v>
      </c>
      <c r="H68" s="56">
        <v>15.1</v>
      </c>
      <c r="I68" s="79"/>
      <c r="J68" s="56"/>
      <c r="K68" s="58"/>
      <c r="L68" s="114">
        <f>ROUND((ROUND(H68,3))*(ROUND(K68,2)),2)</f>
        <v>0</v>
      </c>
    </row>
    <row r="69" spans="1:12" x14ac:dyDescent="0.2">
      <c r="A69" s="68" t="s">
        <v>5</v>
      </c>
      <c r="B69" s="115"/>
      <c r="C69" s="12"/>
      <c r="D69" s="12"/>
      <c r="E69" s="12"/>
      <c r="F69" s="77" t="s">
        <v>363</v>
      </c>
      <c r="G69" s="6"/>
      <c r="H69" s="6"/>
      <c r="I69" s="6"/>
      <c r="J69" s="6"/>
      <c r="K69" s="6"/>
      <c r="L69" s="116"/>
    </row>
    <row r="70" spans="1:12" ht="20" x14ac:dyDescent="0.2">
      <c r="A70" s="68" t="s">
        <v>7</v>
      </c>
      <c r="B70" s="115"/>
      <c r="C70" s="12"/>
      <c r="D70" s="12"/>
      <c r="E70" s="12"/>
      <c r="F70" s="105" t="s">
        <v>347</v>
      </c>
      <c r="G70" s="6"/>
      <c r="H70" s="6"/>
      <c r="I70" s="6"/>
      <c r="J70" s="6"/>
      <c r="K70" s="6"/>
      <c r="L70" s="116"/>
    </row>
    <row r="71" spans="1:12" ht="10.5" thickBot="1" x14ac:dyDescent="0.25">
      <c r="A71" s="68" t="s">
        <v>8</v>
      </c>
      <c r="B71" s="117"/>
      <c r="C71" s="14"/>
      <c r="D71" s="14"/>
      <c r="E71" s="14"/>
      <c r="F71" s="106" t="s">
        <v>391</v>
      </c>
      <c r="G71" s="7"/>
      <c r="H71" s="7"/>
      <c r="I71" s="7"/>
      <c r="J71" s="7"/>
      <c r="K71" s="7"/>
      <c r="L71" s="118"/>
    </row>
    <row r="72" spans="1:12" ht="20.5" thickBot="1" x14ac:dyDescent="0.25">
      <c r="A72" s="68" t="s">
        <v>6</v>
      </c>
      <c r="B72" s="113">
        <f>1+MAX($B$13:B71)</f>
        <v>15</v>
      </c>
      <c r="C72" s="55" t="s">
        <v>157</v>
      </c>
      <c r="D72" s="75"/>
      <c r="E72" s="55" t="s">
        <v>140</v>
      </c>
      <c r="F72" s="76" t="s">
        <v>158</v>
      </c>
      <c r="G72" s="55" t="s">
        <v>159</v>
      </c>
      <c r="H72" s="56">
        <v>12</v>
      </c>
      <c r="I72" s="79"/>
      <c r="J72" s="56"/>
      <c r="K72" s="58"/>
      <c r="L72" s="114">
        <f>ROUND((ROUND(H72,3))*(ROUND(K72,2)),2)</f>
        <v>0</v>
      </c>
    </row>
    <row r="73" spans="1:12" x14ac:dyDescent="0.2">
      <c r="A73" s="68" t="s">
        <v>5</v>
      </c>
      <c r="B73" s="115"/>
      <c r="C73" s="12"/>
      <c r="D73" s="12"/>
      <c r="E73" s="12"/>
      <c r="F73" s="77"/>
      <c r="G73" s="6"/>
      <c r="H73" s="6"/>
      <c r="I73" s="6"/>
      <c r="J73" s="6"/>
      <c r="K73" s="6"/>
      <c r="L73" s="116"/>
    </row>
    <row r="74" spans="1:12" x14ac:dyDescent="0.2">
      <c r="A74" s="68" t="s">
        <v>7</v>
      </c>
      <c r="B74" s="115"/>
      <c r="C74" s="12"/>
      <c r="D74" s="12"/>
      <c r="E74" s="12"/>
      <c r="F74" s="105" t="s">
        <v>348</v>
      </c>
      <c r="G74" s="6"/>
      <c r="H74" s="6"/>
      <c r="I74" s="6"/>
      <c r="J74" s="6"/>
      <c r="K74" s="6"/>
      <c r="L74" s="116"/>
    </row>
    <row r="75" spans="1:12" ht="10.5" thickBot="1" x14ac:dyDescent="0.25">
      <c r="A75" s="68" t="s">
        <v>8</v>
      </c>
      <c r="B75" s="117"/>
      <c r="C75" s="14"/>
      <c r="D75" s="14"/>
      <c r="E75" s="14"/>
      <c r="F75" s="106" t="s">
        <v>130</v>
      </c>
      <c r="G75" s="7"/>
      <c r="H75" s="7"/>
      <c r="I75" s="7"/>
      <c r="J75" s="7"/>
      <c r="K75" s="7"/>
      <c r="L75" s="118"/>
    </row>
    <row r="76" spans="1:12" ht="20.5" thickBot="1" x14ac:dyDescent="0.25">
      <c r="A76" s="68" t="s">
        <v>6</v>
      </c>
      <c r="B76" s="113">
        <f>1+MAX($B$13:B75)</f>
        <v>16</v>
      </c>
      <c r="C76" s="55" t="s">
        <v>160</v>
      </c>
      <c r="D76" s="75"/>
      <c r="E76" s="55" t="s">
        <v>140</v>
      </c>
      <c r="F76" s="76" t="s">
        <v>161</v>
      </c>
      <c r="G76" s="55" t="s">
        <v>159</v>
      </c>
      <c r="H76" s="56">
        <v>12</v>
      </c>
      <c r="I76" s="79"/>
      <c r="J76" s="56" t="str">
        <f>IF(ISNUMBER(I76),ROUND(H76*I76,3),"")</f>
        <v/>
      </c>
      <c r="K76" s="58"/>
      <c r="L76" s="114">
        <f>ROUND(H76*K76,2)</f>
        <v>0</v>
      </c>
    </row>
    <row r="77" spans="1:12" x14ac:dyDescent="0.2">
      <c r="A77" s="68" t="s">
        <v>5</v>
      </c>
      <c r="B77" s="115"/>
      <c r="C77" s="12"/>
      <c r="D77" s="12"/>
      <c r="E77" s="12"/>
      <c r="F77" s="77"/>
      <c r="G77" s="6"/>
      <c r="H77" s="6"/>
      <c r="I77" s="6"/>
      <c r="J77" s="6"/>
      <c r="K77" s="6"/>
      <c r="L77" s="116"/>
    </row>
    <row r="78" spans="1:12" x14ac:dyDescent="0.2">
      <c r="A78" s="68" t="s">
        <v>7</v>
      </c>
      <c r="B78" s="115"/>
      <c r="C78" s="12"/>
      <c r="D78" s="12"/>
      <c r="E78" s="12"/>
      <c r="F78" s="105" t="s">
        <v>348</v>
      </c>
      <c r="G78" s="6"/>
      <c r="H78" s="6"/>
      <c r="I78" s="6"/>
      <c r="J78" s="6"/>
      <c r="K78" s="6"/>
      <c r="L78" s="116"/>
    </row>
    <row r="79" spans="1:12" ht="10.5" thickBot="1" x14ac:dyDescent="0.25">
      <c r="A79" s="68" t="s">
        <v>8</v>
      </c>
      <c r="B79" s="117"/>
      <c r="C79" s="14"/>
      <c r="D79" s="14"/>
      <c r="E79" s="14"/>
      <c r="F79" s="106" t="s">
        <v>130</v>
      </c>
      <c r="G79" s="7"/>
      <c r="H79" s="7"/>
      <c r="I79" s="7"/>
      <c r="J79" s="7"/>
      <c r="K79" s="7"/>
      <c r="L79" s="118"/>
    </row>
    <row r="80" spans="1:12" ht="20.5" thickBot="1" x14ac:dyDescent="0.25">
      <c r="A80" s="68" t="s">
        <v>6</v>
      </c>
      <c r="B80" s="113">
        <f>1+MAX($B$13:B79)</f>
        <v>17</v>
      </c>
      <c r="C80" s="55" t="s">
        <v>163</v>
      </c>
      <c r="D80" s="75"/>
      <c r="E80" s="55" t="s">
        <v>140</v>
      </c>
      <c r="F80" s="76" t="s">
        <v>164</v>
      </c>
      <c r="G80" s="55" t="s">
        <v>159</v>
      </c>
      <c r="H80" s="56">
        <v>8</v>
      </c>
      <c r="I80" s="79"/>
      <c r="J80" s="56" t="str">
        <f>IF(ISNUMBER(I80),ROUND(H80*I80,3),"")</f>
        <v/>
      </c>
      <c r="K80" s="58"/>
      <c r="L80" s="114">
        <f>ROUND(H80*K80,2)</f>
        <v>0</v>
      </c>
    </row>
    <row r="81" spans="1:12" x14ac:dyDescent="0.2">
      <c r="A81" s="68" t="s">
        <v>5</v>
      </c>
      <c r="B81" s="115"/>
      <c r="C81" s="12"/>
      <c r="D81" s="12"/>
      <c r="E81" s="12"/>
      <c r="F81" s="77"/>
      <c r="G81" s="6"/>
      <c r="H81" s="6"/>
      <c r="I81" s="6"/>
      <c r="J81" s="6"/>
      <c r="K81" s="6"/>
      <c r="L81" s="116"/>
    </row>
    <row r="82" spans="1:12" x14ac:dyDescent="0.2">
      <c r="A82" s="68" t="s">
        <v>7</v>
      </c>
      <c r="B82" s="115"/>
      <c r="C82" s="12"/>
      <c r="D82" s="12"/>
      <c r="E82" s="12"/>
      <c r="F82" s="105" t="s">
        <v>162</v>
      </c>
      <c r="G82" s="6"/>
      <c r="H82" s="6"/>
      <c r="I82" s="6"/>
      <c r="J82" s="6"/>
      <c r="K82" s="6"/>
      <c r="L82" s="116"/>
    </row>
    <row r="83" spans="1:12" ht="10.5" thickBot="1" x14ac:dyDescent="0.25">
      <c r="A83" s="68" t="s">
        <v>8</v>
      </c>
      <c r="B83" s="117"/>
      <c r="C83" s="14"/>
      <c r="D83" s="14"/>
      <c r="E83" s="14"/>
      <c r="F83" s="106" t="s">
        <v>130</v>
      </c>
      <c r="G83" s="7"/>
      <c r="H83" s="7"/>
      <c r="I83" s="7"/>
      <c r="J83" s="7"/>
      <c r="K83" s="7"/>
      <c r="L83" s="118"/>
    </row>
    <row r="84" spans="1:12" ht="20.5" thickBot="1" x14ac:dyDescent="0.25">
      <c r="A84" s="68" t="s">
        <v>6</v>
      </c>
      <c r="B84" s="113">
        <f>1+MAX($B$13:B83)</f>
        <v>18</v>
      </c>
      <c r="C84" s="55" t="s">
        <v>160</v>
      </c>
      <c r="D84" s="75"/>
      <c r="E84" s="55" t="s">
        <v>140</v>
      </c>
      <c r="F84" s="76" t="s">
        <v>161</v>
      </c>
      <c r="G84" s="55" t="s">
        <v>159</v>
      </c>
      <c r="H84" s="56">
        <v>8</v>
      </c>
      <c r="I84" s="79"/>
      <c r="J84" s="56" t="str">
        <f>IF(ISNUMBER(I84),ROUND(H84*I84,3),"")</f>
        <v/>
      </c>
      <c r="K84" s="58"/>
      <c r="L84" s="114">
        <f>ROUND(H84*K84,2)</f>
        <v>0</v>
      </c>
    </row>
    <row r="85" spans="1:12" x14ac:dyDescent="0.2">
      <c r="A85" s="68" t="s">
        <v>5</v>
      </c>
      <c r="B85" s="115"/>
      <c r="C85" s="12"/>
      <c r="D85" s="12"/>
      <c r="E85" s="12"/>
      <c r="F85" s="77"/>
      <c r="G85" s="6"/>
      <c r="H85" s="6"/>
      <c r="I85" s="6"/>
      <c r="J85" s="6"/>
      <c r="K85" s="6"/>
      <c r="L85" s="116"/>
    </row>
    <row r="86" spans="1:12" x14ac:dyDescent="0.2">
      <c r="A86" s="68" t="s">
        <v>7</v>
      </c>
      <c r="B86" s="115"/>
      <c r="C86" s="12"/>
      <c r="D86" s="12"/>
      <c r="E86" s="12"/>
      <c r="F86" s="105" t="s">
        <v>162</v>
      </c>
      <c r="G86" s="6"/>
      <c r="H86" s="6"/>
      <c r="I86" s="6"/>
      <c r="J86" s="6"/>
      <c r="K86" s="6"/>
      <c r="L86" s="116"/>
    </row>
    <row r="87" spans="1:12" ht="10.5" thickBot="1" x14ac:dyDescent="0.25">
      <c r="A87" s="68" t="s">
        <v>8</v>
      </c>
      <c r="B87" s="117"/>
      <c r="C87" s="14"/>
      <c r="D87" s="14"/>
      <c r="E87" s="14"/>
      <c r="F87" s="106" t="s">
        <v>130</v>
      </c>
      <c r="G87" s="7"/>
      <c r="H87" s="7"/>
      <c r="I87" s="7"/>
      <c r="J87" s="7"/>
      <c r="K87" s="7"/>
      <c r="L87" s="118"/>
    </row>
    <row r="88" spans="1:12" ht="11" thickBot="1" x14ac:dyDescent="0.25">
      <c r="A88" s="68" t="s">
        <v>6</v>
      </c>
      <c r="B88" s="113">
        <f>1+MAX($B$13:B87)</f>
        <v>19</v>
      </c>
      <c r="C88" s="55" t="s">
        <v>376</v>
      </c>
      <c r="D88" s="75"/>
      <c r="E88" s="55" t="s">
        <v>156</v>
      </c>
      <c r="F88" s="76" t="s">
        <v>374</v>
      </c>
      <c r="G88" s="55" t="s">
        <v>141</v>
      </c>
      <c r="H88" s="56">
        <v>30</v>
      </c>
      <c r="I88" s="79"/>
      <c r="J88" s="56" t="str">
        <f>IF(ISNUMBER(I88),ROUND(H88*I88,3),"")</f>
        <v/>
      </c>
      <c r="K88" s="58"/>
      <c r="L88" s="114">
        <f>ROUND(H88*K88,2)</f>
        <v>0</v>
      </c>
    </row>
    <row r="89" spans="1:12" x14ac:dyDescent="0.2">
      <c r="A89" s="68" t="s">
        <v>5</v>
      </c>
      <c r="B89" s="115"/>
      <c r="C89" s="12"/>
      <c r="D89" s="12"/>
      <c r="E89" s="12"/>
      <c r="F89" s="77" t="s">
        <v>365</v>
      </c>
      <c r="G89" s="6"/>
      <c r="H89" s="6"/>
      <c r="I89" s="6"/>
      <c r="J89" s="6"/>
      <c r="K89" s="6"/>
      <c r="L89" s="116"/>
    </row>
    <row r="90" spans="1:12" x14ac:dyDescent="0.2">
      <c r="A90" s="68" t="s">
        <v>7</v>
      </c>
      <c r="B90" s="115"/>
      <c r="C90" s="12"/>
      <c r="D90" s="12"/>
      <c r="E90" s="12"/>
      <c r="F90" s="105" t="s">
        <v>364</v>
      </c>
      <c r="G90" s="6"/>
      <c r="H90" s="6"/>
      <c r="I90" s="6"/>
      <c r="J90" s="6"/>
      <c r="K90" s="6"/>
      <c r="L90" s="116"/>
    </row>
    <row r="91" spans="1:12" ht="10.5" thickBot="1" x14ac:dyDescent="0.25">
      <c r="A91" s="68" t="s">
        <v>8</v>
      </c>
      <c r="B91" s="117"/>
      <c r="C91" s="14"/>
      <c r="D91" s="14"/>
      <c r="E91" s="14"/>
      <c r="F91" s="106" t="s">
        <v>375</v>
      </c>
      <c r="G91" s="7"/>
      <c r="H91" s="7"/>
      <c r="I91" s="7"/>
      <c r="J91" s="7"/>
      <c r="K91" s="7"/>
      <c r="L91" s="118"/>
    </row>
    <row r="92" spans="1:12" ht="13.5" thickBot="1" x14ac:dyDescent="0.25">
      <c r="A92" s="110" t="s">
        <v>82</v>
      </c>
      <c r="B92" s="119" t="s">
        <v>151</v>
      </c>
      <c r="C92" s="120" t="str">
        <f xml:space="preserve"> CONCATENATE("za Díl ",C39)</f>
        <v>za Díl M1</v>
      </c>
      <c r="D92" s="121"/>
      <c r="E92" s="121"/>
      <c r="F92" s="122" t="s">
        <v>153</v>
      </c>
      <c r="G92" s="123"/>
      <c r="H92" s="123"/>
      <c r="I92" s="123"/>
      <c r="J92" s="124"/>
      <c r="K92" s="123"/>
      <c r="L92" s="125">
        <f>SUM(L40:L91)</f>
        <v>0</v>
      </c>
    </row>
    <row r="93" spans="1:12" ht="13.5" thickBot="1" x14ac:dyDescent="0.25">
      <c r="A93" s="67" t="s">
        <v>29</v>
      </c>
      <c r="B93" s="148" t="s">
        <v>19</v>
      </c>
      <c r="C93" s="149" t="s">
        <v>165</v>
      </c>
      <c r="D93" s="150"/>
      <c r="E93" s="150"/>
      <c r="F93" s="149" t="s">
        <v>166</v>
      </c>
      <c r="G93" s="151"/>
      <c r="H93" s="151"/>
      <c r="I93" s="151"/>
      <c r="J93" s="152"/>
      <c r="K93" s="151"/>
      <c r="L93" s="153"/>
    </row>
    <row r="94" spans="1:12" ht="11" thickBot="1" x14ac:dyDescent="0.25">
      <c r="A94" s="68" t="s">
        <v>6</v>
      </c>
      <c r="B94" s="113">
        <f>1+MAX($B$13:B93)</f>
        <v>20</v>
      </c>
      <c r="C94" s="55" t="s">
        <v>366</v>
      </c>
      <c r="D94" s="75"/>
      <c r="E94" s="55" t="s">
        <v>156</v>
      </c>
      <c r="F94" s="76" t="s">
        <v>168</v>
      </c>
      <c r="G94" s="55" t="s">
        <v>141</v>
      </c>
      <c r="H94" s="56">
        <v>4</v>
      </c>
      <c r="I94" s="79"/>
      <c r="J94" s="56" t="str">
        <f>IF(ISNUMBER(I94),ROUND(H94*I94,3),"")</f>
        <v/>
      </c>
      <c r="K94" s="58"/>
      <c r="L94" s="114">
        <f>ROUND(H94*K94,2)</f>
        <v>0</v>
      </c>
    </row>
    <row r="95" spans="1:12" x14ac:dyDescent="0.2">
      <c r="A95" s="68" t="s">
        <v>5</v>
      </c>
      <c r="B95" s="115"/>
      <c r="C95" s="12"/>
      <c r="D95" s="12"/>
      <c r="E95" s="12"/>
      <c r="F95" s="77"/>
      <c r="G95" s="6"/>
      <c r="H95" s="6"/>
      <c r="I95" s="6"/>
      <c r="J95" s="6"/>
      <c r="K95" s="6"/>
      <c r="L95" s="116"/>
    </row>
    <row r="96" spans="1:12" x14ac:dyDescent="0.2">
      <c r="A96" s="68" t="s">
        <v>7</v>
      </c>
      <c r="B96" s="115"/>
      <c r="C96" s="12"/>
      <c r="D96" s="12"/>
      <c r="E96" s="12"/>
      <c r="F96" s="105" t="s">
        <v>349</v>
      </c>
      <c r="G96" s="6"/>
      <c r="H96" s="6"/>
      <c r="I96" s="6"/>
      <c r="J96" s="6"/>
      <c r="K96" s="6"/>
      <c r="L96" s="116"/>
    </row>
    <row r="97" spans="1:12" ht="10.5" thickBot="1" x14ac:dyDescent="0.25">
      <c r="A97" s="68" t="s">
        <v>8</v>
      </c>
      <c r="B97" s="117"/>
      <c r="C97" s="14"/>
      <c r="D97" s="14"/>
      <c r="E97" s="14"/>
      <c r="F97" s="106" t="s">
        <v>174</v>
      </c>
      <c r="G97" s="7"/>
      <c r="H97" s="7"/>
      <c r="I97" s="7"/>
      <c r="J97" s="7"/>
      <c r="K97" s="7"/>
      <c r="L97" s="118"/>
    </row>
    <row r="98" spans="1:12" ht="11" thickBot="1" x14ac:dyDescent="0.25">
      <c r="A98" s="68" t="s">
        <v>6</v>
      </c>
      <c r="B98" s="113">
        <f>1+MAX($B$13:B97)</f>
        <v>21</v>
      </c>
      <c r="C98" s="55" t="s">
        <v>367</v>
      </c>
      <c r="D98" s="75"/>
      <c r="E98" s="55" t="s">
        <v>156</v>
      </c>
      <c r="F98" s="76" t="s">
        <v>169</v>
      </c>
      <c r="G98" s="55" t="s">
        <v>141</v>
      </c>
      <c r="H98" s="56">
        <v>4</v>
      </c>
      <c r="I98" s="79"/>
      <c r="J98" s="56" t="str">
        <f>IF(ISNUMBER(I98),ROUND(H98*I98,3),"")</f>
        <v/>
      </c>
      <c r="K98" s="58"/>
      <c r="L98" s="114">
        <f>ROUND(H98*K98,2)</f>
        <v>0</v>
      </c>
    </row>
    <row r="99" spans="1:12" x14ac:dyDescent="0.2">
      <c r="A99" s="68" t="s">
        <v>5</v>
      </c>
      <c r="B99" s="115"/>
      <c r="C99" s="12"/>
      <c r="D99" s="12"/>
      <c r="E99" s="12"/>
      <c r="F99" s="77"/>
      <c r="G99" s="6"/>
      <c r="H99" s="6"/>
      <c r="I99" s="6"/>
      <c r="J99" s="6"/>
      <c r="K99" s="6"/>
      <c r="L99" s="116"/>
    </row>
    <row r="100" spans="1:12" x14ac:dyDescent="0.2">
      <c r="A100" s="68" t="s">
        <v>7</v>
      </c>
      <c r="B100" s="115"/>
      <c r="C100" s="12"/>
      <c r="D100" s="12"/>
      <c r="E100" s="12"/>
      <c r="F100" s="105" t="s">
        <v>350</v>
      </c>
      <c r="G100" s="6"/>
      <c r="H100" s="6"/>
      <c r="I100" s="6"/>
      <c r="J100" s="6"/>
      <c r="K100" s="6"/>
      <c r="L100" s="116"/>
    </row>
    <row r="101" spans="1:12" ht="10.5" thickBot="1" x14ac:dyDescent="0.25">
      <c r="A101" s="68" t="s">
        <v>8</v>
      </c>
      <c r="B101" s="117"/>
      <c r="C101" s="14"/>
      <c r="D101" s="14"/>
      <c r="E101" s="14"/>
      <c r="F101" s="106" t="s">
        <v>175</v>
      </c>
      <c r="G101" s="7"/>
      <c r="H101" s="7"/>
      <c r="I101" s="7"/>
      <c r="J101" s="7"/>
      <c r="K101" s="7"/>
      <c r="L101" s="118"/>
    </row>
    <row r="102" spans="1:12" ht="11" thickBot="1" x14ac:dyDescent="0.25">
      <c r="A102" s="68" t="s">
        <v>6</v>
      </c>
      <c r="B102" s="113">
        <f>1+MAX($B$13:B101)</f>
        <v>22</v>
      </c>
      <c r="C102" s="55" t="s">
        <v>368</v>
      </c>
      <c r="D102" s="75"/>
      <c r="E102" s="55" t="s">
        <v>156</v>
      </c>
      <c r="F102" s="76" t="s">
        <v>288</v>
      </c>
      <c r="G102" s="55" t="s">
        <v>141</v>
      </c>
      <c r="H102" s="56">
        <v>2</v>
      </c>
      <c r="I102" s="79"/>
      <c r="J102" s="56"/>
      <c r="K102" s="58"/>
      <c r="L102" s="114">
        <f>ROUND(H102*K102,2)</f>
        <v>0</v>
      </c>
    </row>
    <row r="103" spans="1:12" ht="20" x14ac:dyDescent="0.2">
      <c r="A103" s="68" t="s">
        <v>5</v>
      </c>
      <c r="B103" s="115"/>
      <c r="C103" s="12"/>
      <c r="D103" s="12"/>
      <c r="E103" s="12"/>
      <c r="F103" s="77" t="s">
        <v>286</v>
      </c>
      <c r="G103" s="6"/>
      <c r="H103" s="6"/>
      <c r="I103" s="6"/>
      <c r="J103" s="6"/>
      <c r="K103" s="6"/>
      <c r="L103" s="116"/>
    </row>
    <row r="104" spans="1:12" x14ac:dyDescent="0.2">
      <c r="A104" s="68" t="s">
        <v>7</v>
      </c>
      <c r="B104" s="115"/>
      <c r="C104" s="12"/>
      <c r="D104" s="12"/>
      <c r="E104" s="12"/>
      <c r="F104" s="105" t="s">
        <v>277</v>
      </c>
      <c r="G104" s="6"/>
      <c r="H104" s="6"/>
      <c r="I104" s="6"/>
      <c r="J104" s="6"/>
      <c r="K104" s="6"/>
      <c r="L104" s="116"/>
    </row>
    <row r="105" spans="1:12" ht="10.5" thickBot="1" x14ac:dyDescent="0.25">
      <c r="A105" s="68" t="s">
        <v>8</v>
      </c>
      <c r="B105" s="117"/>
      <c r="C105" s="14"/>
      <c r="D105" s="14"/>
      <c r="E105" s="14"/>
      <c r="F105" s="106" t="s">
        <v>176</v>
      </c>
      <c r="G105" s="7"/>
      <c r="H105" s="7"/>
      <c r="I105" s="7"/>
      <c r="J105" s="7"/>
      <c r="K105" s="7"/>
      <c r="L105" s="118"/>
    </row>
    <row r="106" spans="1:12" ht="11" thickBot="1" x14ac:dyDescent="0.25">
      <c r="A106" s="68" t="s">
        <v>6</v>
      </c>
      <c r="B106" s="113">
        <f>1+MAX($B$13:B105)</f>
        <v>23</v>
      </c>
      <c r="C106" s="55" t="s">
        <v>369</v>
      </c>
      <c r="D106" s="75"/>
      <c r="E106" s="55" t="s">
        <v>156</v>
      </c>
      <c r="F106" s="76" t="s">
        <v>290</v>
      </c>
      <c r="G106" s="55" t="s">
        <v>141</v>
      </c>
      <c r="H106" s="56">
        <v>2</v>
      </c>
      <c r="I106" s="79"/>
      <c r="J106" s="56" t="str">
        <f>IF(ISNUMBER(I106),ROUND(H106*I106,3),"")</f>
        <v/>
      </c>
      <c r="K106" s="58"/>
      <c r="L106" s="114">
        <f>ROUND(H106*K106,2)</f>
        <v>0</v>
      </c>
    </row>
    <row r="107" spans="1:12" x14ac:dyDescent="0.2">
      <c r="A107" s="68" t="s">
        <v>5</v>
      </c>
      <c r="B107" s="115"/>
      <c r="C107" s="12"/>
      <c r="D107" s="12"/>
      <c r="E107" s="12"/>
      <c r="F107" s="77" t="s">
        <v>289</v>
      </c>
      <c r="G107" s="6"/>
      <c r="H107" s="6"/>
      <c r="I107" s="6"/>
      <c r="J107" s="6"/>
      <c r="K107" s="6"/>
      <c r="L107" s="116"/>
    </row>
    <row r="108" spans="1:12" x14ac:dyDescent="0.2">
      <c r="A108" s="68" t="s">
        <v>7</v>
      </c>
      <c r="B108" s="115"/>
      <c r="C108" s="12"/>
      <c r="D108" s="12"/>
      <c r="E108" s="12"/>
      <c r="F108" s="105" t="s">
        <v>277</v>
      </c>
      <c r="G108" s="6"/>
      <c r="H108" s="6"/>
      <c r="I108" s="6"/>
      <c r="J108" s="6"/>
      <c r="K108" s="6"/>
      <c r="L108" s="116"/>
    </row>
    <row r="109" spans="1:12" ht="10.5" thickBot="1" x14ac:dyDescent="0.25">
      <c r="A109" s="68" t="s">
        <v>8</v>
      </c>
      <c r="B109" s="117"/>
      <c r="C109" s="14"/>
      <c r="D109" s="14"/>
      <c r="E109" s="14"/>
      <c r="F109" s="106" t="s">
        <v>287</v>
      </c>
      <c r="G109" s="7"/>
      <c r="H109" s="7"/>
      <c r="I109" s="7"/>
      <c r="J109" s="7"/>
      <c r="K109" s="7"/>
      <c r="L109" s="118"/>
    </row>
    <row r="110" spans="1:12" ht="11" thickBot="1" x14ac:dyDescent="0.25">
      <c r="A110" s="68" t="s">
        <v>6</v>
      </c>
      <c r="B110" s="113">
        <f>1+MAX($B$13:B109)</f>
        <v>24</v>
      </c>
      <c r="C110" s="55" t="s">
        <v>370</v>
      </c>
      <c r="D110" s="75"/>
      <c r="E110" s="55" t="s">
        <v>156</v>
      </c>
      <c r="F110" s="76" t="s">
        <v>177</v>
      </c>
      <c r="G110" s="55" t="s">
        <v>141</v>
      </c>
      <c r="H110" s="56">
        <v>8</v>
      </c>
      <c r="I110" s="79"/>
      <c r="J110" s="56" t="str">
        <f>IF(ISNUMBER(I110),ROUND(H110*I110,3),"")</f>
        <v/>
      </c>
      <c r="K110" s="58"/>
      <c r="L110" s="114">
        <f>ROUND(H110*K110,2)</f>
        <v>0</v>
      </c>
    </row>
    <row r="111" spans="1:12" x14ac:dyDescent="0.2">
      <c r="A111" s="68" t="s">
        <v>5</v>
      </c>
      <c r="B111" s="115"/>
      <c r="C111" s="12"/>
      <c r="D111" s="12"/>
      <c r="E111" s="12"/>
      <c r="F111" s="77"/>
      <c r="G111" s="6"/>
      <c r="H111" s="6"/>
      <c r="I111" s="6"/>
      <c r="J111" s="6"/>
      <c r="K111" s="6"/>
      <c r="L111" s="116"/>
    </row>
    <row r="112" spans="1:12" x14ac:dyDescent="0.2">
      <c r="A112" s="68" t="s">
        <v>7</v>
      </c>
      <c r="B112" s="115"/>
      <c r="C112" s="12"/>
      <c r="D112" s="12"/>
      <c r="E112" s="12"/>
      <c r="F112" s="105" t="s">
        <v>277</v>
      </c>
      <c r="G112" s="6"/>
      <c r="H112" s="6"/>
      <c r="I112" s="6"/>
      <c r="J112" s="6"/>
      <c r="K112" s="6"/>
      <c r="L112" s="116"/>
    </row>
    <row r="113" spans="1:12" ht="10.5" thickBot="1" x14ac:dyDescent="0.25">
      <c r="A113" s="68" t="s">
        <v>8</v>
      </c>
      <c r="B113" s="117"/>
      <c r="C113" s="14"/>
      <c r="D113" s="14"/>
      <c r="E113" s="14"/>
      <c r="F113" s="106" t="s">
        <v>293</v>
      </c>
      <c r="G113" s="7"/>
      <c r="H113" s="7"/>
      <c r="I113" s="7"/>
      <c r="J113" s="7"/>
      <c r="K113" s="7"/>
      <c r="L113" s="118"/>
    </row>
    <row r="114" spans="1:12" ht="13.5" thickBot="1" x14ac:dyDescent="0.25">
      <c r="A114" s="110" t="s">
        <v>82</v>
      </c>
      <c r="B114" s="119" t="s">
        <v>151</v>
      </c>
      <c r="C114" s="120" t="str">
        <f xml:space="preserve"> CONCATENATE("za Díl ",C93)</f>
        <v>za Díl M2</v>
      </c>
      <c r="D114" s="121"/>
      <c r="E114" s="121"/>
      <c r="F114" s="122" t="s">
        <v>166</v>
      </c>
      <c r="G114" s="123"/>
      <c r="H114" s="123"/>
      <c r="I114" s="123"/>
      <c r="J114" s="124"/>
      <c r="K114" s="123"/>
      <c r="L114" s="125">
        <f>SUM(L94:L113)</f>
        <v>0</v>
      </c>
    </row>
    <row r="115" spans="1:12" ht="13.5" thickBot="1" x14ac:dyDescent="0.25">
      <c r="A115" s="67" t="s">
        <v>29</v>
      </c>
      <c r="B115" s="111" t="s">
        <v>19</v>
      </c>
      <c r="C115" s="100" t="s">
        <v>178</v>
      </c>
      <c r="D115" s="101"/>
      <c r="E115" s="101"/>
      <c r="F115" s="100" t="s">
        <v>179</v>
      </c>
      <c r="G115" s="102"/>
      <c r="H115" s="102"/>
      <c r="I115" s="102"/>
      <c r="J115" s="103"/>
      <c r="K115" s="102"/>
      <c r="L115" s="112"/>
    </row>
    <row r="116" spans="1:12" ht="11" thickBot="1" x14ac:dyDescent="0.25">
      <c r="A116" s="68" t="s">
        <v>6</v>
      </c>
      <c r="B116" s="113">
        <f>1+MAX($B$13:B115)</f>
        <v>25</v>
      </c>
      <c r="C116" s="55" t="s">
        <v>371</v>
      </c>
      <c r="D116" s="75"/>
      <c r="E116" s="55" t="s">
        <v>156</v>
      </c>
      <c r="F116" s="76" t="s">
        <v>185</v>
      </c>
      <c r="G116" s="55" t="s">
        <v>141</v>
      </c>
      <c r="H116" s="56">
        <v>8</v>
      </c>
      <c r="I116" s="79"/>
      <c r="J116" s="56" t="str">
        <f>IF(ISNUMBER(I116),ROUND(H116*I116,3),"")</f>
        <v/>
      </c>
      <c r="K116" s="58"/>
      <c r="L116" s="114">
        <f>ROUND(H116*K116,2)</f>
        <v>0</v>
      </c>
    </row>
    <row r="117" spans="1:12" x14ac:dyDescent="0.2">
      <c r="A117" s="68" t="s">
        <v>5</v>
      </c>
      <c r="B117" s="115"/>
      <c r="C117" s="12"/>
      <c r="D117" s="12"/>
      <c r="E117" s="12"/>
      <c r="F117" s="77"/>
      <c r="G117" s="6"/>
      <c r="H117" s="6"/>
      <c r="I117" s="6"/>
      <c r="J117" s="6"/>
      <c r="K117" s="6"/>
      <c r="L117" s="116"/>
    </row>
    <row r="118" spans="1:12" x14ac:dyDescent="0.2">
      <c r="A118" s="68" t="s">
        <v>7</v>
      </c>
      <c r="B118" s="115"/>
      <c r="C118" s="12"/>
      <c r="D118" s="12"/>
      <c r="E118" s="12"/>
      <c r="F118" s="105" t="s">
        <v>294</v>
      </c>
      <c r="G118" s="6"/>
      <c r="H118" s="6"/>
      <c r="I118" s="6"/>
      <c r="J118" s="6"/>
      <c r="K118" s="6"/>
      <c r="L118" s="116"/>
    </row>
    <row r="119" spans="1:12" ht="10.5" thickBot="1" x14ac:dyDescent="0.25">
      <c r="A119" s="68" t="s">
        <v>8</v>
      </c>
      <c r="B119" s="117"/>
      <c r="C119" s="14"/>
      <c r="D119" s="14"/>
      <c r="E119" s="14"/>
      <c r="F119" s="106" t="s">
        <v>181</v>
      </c>
      <c r="G119" s="7"/>
      <c r="H119" s="7"/>
      <c r="I119" s="7"/>
      <c r="J119" s="7"/>
      <c r="K119" s="7"/>
      <c r="L119" s="118"/>
    </row>
    <row r="120" spans="1:12" ht="11" thickBot="1" x14ac:dyDescent="0.25">
      <c r="A120" s="68" t="s">
        <v>6</v>
      </c>
      <c r="B120" s="113">
        <f>1+MAX($B$13:B119)</f>
        <v>26</v>
      </c>
      <c r="C120" s="55" t="s">
        <v>372</v>
      </c>
      <c r="D120" s="75"/>
      <c r="E120" s="55" t="s">
        <v>156</v>
      </c>
      <c r="F120" s="76" t="s">
        <v>186</v>
      </c>
      <c r="G120" s="55" t="s">
        <v>141</v>
      </c>
      <c r="H120" s="56">
        <v>10</v>
      </c>
      <c r="I120" s="79"/>
      <c r="J120" s="56" t="str">
        <f>IF(ISNUMBER(I120),ROUND(H120*I120,3),"")</f>
        <v/>
      </c>
      <c r="K120" s="58"/>
      <c r="L120" s="114">
        <f>ROUND(H120*K120,2)</f>
        <v>0</v>
      </c>
    </row>
    <row r="121" spans="1:12" x14ac:dyDescent="0.2">
      <c r="A121" s="68" t="s">
        <v>5</v>
      </c>
      <c r="B121" s="115"/>
      <c r="C121" s="12"/>
      <c r="D121" s="12"/>
      <c r="E121" s="12"/>
      <c r="F121" s="77"/>
      <c r="G121" s="6"/>
      <c r="H121" s="6"/>
      <c r="I121" s="6"/>
      <c r="J121" s="6"/>
      <c r="K121" s="6"/>
      <c r="L121" s="116"/>
    </row>
    <row r="122" spans="1:12" x14ac:dyDescent="0.2">
      <c r="A122" s="68" t="s">
        <v>7</v>
      </c>
      <c r="B122" s="115"/>
      <c r="C122" s="12"/>
      <c r="D122" s="12"/>
      <c r="E122" s="12"/>
      <c r="F122" s="105" t="s">
        <v>180</v>
      </c>
      <c r="G122" s="6"/>
      <c r="H122" s="6"/>
      <c r="I122" s="6"/>
      <c r="J122" s="6"/>
      <c r="K122" s="6"/>
      <c r="L122" s="116"/>
    </row>
    <row r="123" spans="1:12" ht="10.5" thickBot="1" x14ac:dyDescent="0.25">
      <c r="A123" s="68" t="s">
        <v>8</v>
      </c>
      <c r="B123" s="117"/>
      <c r="C123" s="14"/>
      <c r="D123" s="14"/>
      <c r="E123" s="14"/>
      <c r="F123" s="106" t="s">
        <v>182</v>
      </c>
      <c r="G123" s="7"/>
      <c r="H123" s="7"/>
      <c r="I123" s="7"/>
      <c r="J123" s="7"/>
      <c r="K123" s="7"/>
      <c r="L123" s="118"/>
    </row>
    <row r="124" spans="1:12" ht="11" thickBot="1" x14ac:dyDescent="0.25">
      <c r="A124" s="68" t="s">
        <v>6</v>
      </c>
      <c r="B124" s="113">
        <f>1+MAX($B$13:B123)</f>
        <v>27</v>
      </c>
      <c r="C124" s="55" t="s">
        <v>373</v>
      </c>
      <c r="D124" s="75"/>
      <c r="E124" s="55" t="s">
        <v>156</v>
      </c>
      <c r="F124" s="76" t="s">
        <v>187</v>
      </c>
      <c r="G124" s="55" t="s">
        <v>141</v>
      </c>
      <c r="H124" s="56">
        <v>6</v>
      </c>
      <c r="I124" s="79"/>
      <c r="J124" s="56" t="str">
        <f>IF(ISNUMBER(I124),ROUND(H124*I124,3),"")</f>
        <v/>
      </c>
      <c r="K124" s="58"/>
      <c r="L124" s="114">
        <f>ROUND(H124*K124,2)</f>
        <v>0</v>
      </c>
    </row>
    <row r="125" spans="1:12" x14ac:dyDescent="0.2">
      <c r="A125" s="68" t="s">
        <v>5</v>
      </c>
      <c r="B125" s="115"/>
      <c r="C125" s="12"/>
      <c r="D125" s="12"/>
      <c r="E125" s="12"/>
      <c r="F125" s="77"/>
      <c r="G125" s="6"/>
      <c r="H125" s="6"/>
      <c r="I125" s="6"/>
      <c r="J125" s="6"/>
      <c r="K125" s="6"/>
      <c r="L125" s="116"/>
    </row>
    <row r="126" spans="1:12" x14ac:dyDescent="0.2">
      <c r="A126" s="68" t="s">
        <v>7</v>
      </c>
      <c r="B126" s="115"/>
      <c r="C126" s="12"/>
      <c r="D126" s="12"/>
      <c r="E126" s="12"/>
      <c r="F126" s="105" t="s">
        <v>180</v>
      </c>
      <c r="G126" s="6"/>
      <c r="H126" s="6"/>
      <c r="I126" s="6"/>
      <c r="J126" s="6"/>
      <c r="K126" s="6"/>
      <c r="L126" s="116"/>
    </row>
    <row r="127" spans="1:12" ht="10.5" thickBot="1" x14ac:dyDescent="0.25">
      <c r="A127" s="68" t="s">
        <v>8</v>
      </c>
      <c r="B127" s="117"/>
      <c r="C127" s="14"/>
      <c r="D127" s="14"/>
      <c r="E127" s="14"/>
      <c r="F127" s="106" t="s">
        <v>183</v>
      </c>
      <c r="G127" s="7"/>
      <c r="H127" s="7"/>
      <c r="I127" s="7"/>
      <c r="J127" s="7"/>
      <c r="K127" s="7"/>
      <c r="L127" s="118"/>
    </row>
    <row r="128" spans="1:12" ht="11" thickBot="1" x14ac:dyDescent="0.25">
      <c r="A128" s="68" t="s">
        <v>6</v>
      </c>
      <c r="B128" s="113">
        <f>1+MAX($B$13:B127)</f>
        <v>28</v>
      </c>
      <c r="C128" s="55" t="s">
        <v>297</v>
      </c>
      <c r="D128" s="75"/>
      <c r="E128" s="55" t="s">
        <v>156</v>
      </c>
      <c r="F128" s="76" t="s">
        <v>188</v>
      </c>
      <c r="G128" s="55" t="s">
        <v>141</v>
      </c>
      <c r="H128" s="56">
        <v>4</v>
      </c>
      <c r="I128" s="79"/>
      <c r="J128" s="56" t="str">
        <f>IF(ISNUMBER(I128),ROUND(H128*I128,3),"")</f>
        <v/>
      </c>
      <c r="K128" s="58"/>
      <c r="L128" s="114">
        <f>ROUND(H128*K128,2)</f>
        <v>0</v>
      </c>
    </row>
    <row r="129" spans="1:12" x14ac:dyDescent="0.2">
      <c r="A129" s="68" t="s">
        <v>5</v>
      </c>
      <c r="B129" s="115"/>
      <c r="C129" s="12"/>
      <c r="D129" s="12"/>
      <c r="E129" s="12"/>
      <c r="F129" s="77"/>
      <c r="G129" s="6"/>
      <c r="H129" s="6"/>
      <c r="I129" s="6"/>
      <c r="J129" s="6"/>
      <c r="K129" s="6"/>
      <c r="L129" s="116"/>
    </row>
    <row r="130" spans="1:12" x14ac:dyDescent="0.2">
      <c r="A130" s="68" t="s">
        <v>7</v>
      </c>
      <c r="B130" s="115"/>
      <c r="C130" s="12"/>
      <c r="D130" s="12"/>
      <c r="E130" s="12"/>
      <c r="F130" s="105" t="s">
        <v>180</v>
      </c>
      <c r="G130" s="6"/>
      <c r="H130" s="6"/>
      <c r="I130" s="6"/>
      <c r="J130" s="6"/>
      <c r="K130" s="6"/>
      <c r="L130" s="116"/>
    </row>
    <row r="131" spans="1:12" ht="10.5" thickBot="1" x14ac:dyDescent="0.25">
      <c r="A131" s="68" t="s">
        <v>8</v>
      </c>
      <c r="B131" s="117"/>
      <c r="C131" s="14"/>
      <c r="D131" s="14"/>
      <c r="E131" s="14"/>
      <c r="F131" s="106" t="s">
        <v>184</v>
      </c>
      <c r="G131" s="7"/>
      <c r="H131" s="7"/>
      <c r="I131" s="7"/>
      <c r="J131" s="7"/>
      <c r="K131" s="7"/>
      <c r="L131" s="118"/>
    </row>
    <row r="132" spans="1:12" ht="20.5" thickBot="1" x14ac:dyDescent="0.25">
      <c r="A132" s="68" t="s">
        <v>6</v>
      </c>
      <c r="B132" s="113">
        <f>1+MAX($B$13:B131)</f>
        <v>29</v>
      </c>
      <c r="C132" s="55" t="s">
        <v>298</v>
      </c>
      <c r="D132" s="75"/>
      <c r="E132" s="55" t="s">
        <v>156</v>
      </c>
      <c r="F132" s="76" t="s">
        <v>296</v>
      </c>
      <c r="G132" s="55" t="s">
        <v>141</v>
      </c>
      <c r="H132" s="56">
        <v>70</v>
      </c>
      <c r="I132" s="79"/>
      <c r="J132" s="56" t="str">
        <f>IF(ISNUMBER(I132),ROUND(H132*I132,3),"")</f>
        <v/>
      </c>
      <c r="K132" s="58"/>
      <c r="L132" s="114">
        <f>ROUND(H132*K132,2)</f>
        <v>0</v>
      </c>
    </row>
    <row r="133" spans="1:12" x14ac:dyDescent="0.2">
      <c r="A133" s="68" t="s">
        <v>5</v>
      </c>
      <c r="B133" s="115"/>
      <c r="C133" s="12"/>
      <c r="D133" s="12"/>
      <c r="E133" s="12"/>
      <c r="F133" s="77"/>
      <c r="G133" s="6"/>
      <c r="H133" s="6"/>
      <c r="I133" s="6"/>
      <c r="J133" s="6"/>
      <c r="K133" s="6"/>
      <c r="L133" s="116"/>
    </row>
    <row r="134" spans="1:12" x14ac:dyDescent="0.2">
      <c r="A134" s="68" t="s">
        <v>7</v>
      </c>
      <c r="B134" s="115"/>
      <c r="C134" s="12"/>
      <c r="D134" s="12"/>
      <c r="E134" s="12"/>
      <c r="F134" s="105" t="s">
        <v>294</v>
      </c>
      <c r="G134" s="6"/>
      <c r="H134" s="6"/>
      <c r="I134" s="6"/>
      <c r="J134" s="6"/>
      <c r="K134" s="6"/>
      <c r="L134" s="116"/>
    </row>
    <row r="135" spans="1:12" ht="10.5" thickBot="1" x14ac:dyDescent="0.25">
      <c r="A135" s="68" t="s">
        <v>8</v>
      </c>
      <c r="B135" s="117"/>
      <c r="C135" s="14"/>
      <c r="D135" s="14"/>
      <c r="E135" s="14"/>
      <c r="F135" s="106" t="s">
        <v>189</v>
      </c>
      <c r="G135" s="7"/>
      <c r="H135" s="7"/>
      <c r="I135" s="7"/>
      <c r="J135" s="7"/>
      <c r="K135" s="7"/>
      <c r="L135" s="118"/>
    </row>
    <row r="136" spans="1:12" ht="11" thickBot="1" x14ac:dyDescent="0.25">
      <c r="A136" s="68" t="s">
        <v>6</v>
      </c>
      <c r="B136" s="113">
        <f>1+MAX($B$13:B135)</f>
        <v>30</v>
      </c>
      <c r="C136" s="55" t="s">
        <v>299</v>
      </c>
      <c r="D136" s="75"/>
      <c r="E136" s="55" t="s">
        <v>156</v>
      </c>
      <c r="F136" s="76" t="s">
        <v>191</v>
      </c>
      <c r="G136" s="55" t="s">
        <v>141</v>
      </c>
      <c r="H136" s="56">
        <v>8</v>
      </c>
      <c r="I136" s="79"/>
      <c r="J136" s="56" t="str">
        <f>IF(ISNUMBER(I136),ROUND(H136*I136,3),"")</f>
        <v/>
      </c>
      <c r="K136" s="58"/>
      <c r="L136" s="114">
        <f>ROUND(H136*K136,2)</f>
        <v>0</v>
      </c>
    </row>
    <row r="137" spans="1:12" x14ac:dyDescent="0.2">
      <c r="A137" s="68" t="s">
        <v>5</v>
      </c>
      <c r="B137" s="115"/>
      <c r="C137" s="12"/>
      <c r="D137" s="12"/>
      <c r="E137" s="12"/>
      <c r="F137" s="77"/>
      <c r="G137" s="6"/>
      <c r="H137" s="6"/>
      <c r="I137" s="6"/>
      <c r="J137" s="6"/>
      <c r="K137" s="6"/>
      <c r="L137" s="116"/>
    </row>
    <row r="138" spans="1:12" x14ac:dyDescent="0.2">
      <c r="A138" s="68" t="s">
        <v>7</v>
      </c>
      <c r="B138" s="115"/>
      <c r="C138" s="12"/>
      <c r="D138" s="12"/>
      <c r="E138" s="12"/>
      <c r="F138" s="105" t="s">
        <v>294</v>
      </c>
      <c r="G138" s="6"/>
      <c r="H138" s="6"/>
      <c r="I138" s="6"/>
      <c r="J138" s="6"/>
      <c r="K138" s="6"/>
      <c r="L138" s="116"/>
    </row>
    <row r="139" spans="1:12" ht="10.5" thickBot="1" x14ac:dyDescent="0.25">
      <c r="A139" s="68" t="s">
        <v>8</v>
      </c>
      <c r="B139" s="117"/>
      <c r="C139" s="14"/>
      <c r="D139" s="14"/>
      <c r="E139" s="14"/>
      <c r="F139" s="106" t="s">
        <v>190</v>
      </c>
      <c r="G139" s="7"/>
      <c r="H139" s="7"/>
      <c r="I139" s="7"/>
      <c r="J139" s="7"/>
      <c r="K139" s="7"/>
      <c r="L139" s="118"/>
    </row>
    <row r="140" spans="1:12" ht="11" thickBot="1" x14ac:dyDescent="0.25">
      <c r="A140" s="68" t="s">
        <v>6</v>
      </c>
      <c r="B140" s="113">
        <f>1+MAX($B$13:B139)</f>
        <v>31</v>
      </c>
      <c r="C140" s="55" t="s">
        <v>300</v>
      </c>
      <c r="D140" s="75"/>
      <c r="E140" s="55" t="s">
        <v>156</v>
      </c>
      <c r="F140" s="76" t="s">
        <v>192</v>
      </c>
      <c r="G140" s="55" t="s">
        <v>141</v>
      </c>
      <c r="H140" s="56">
        <v>20</v>
      </c>
      <c r="I140" s="79"/>
      <c r="J140" s="56" t="str">
        <f>IF(ISNUMBER(I140),ROUND(H140*I140,3),"")</f>
        <v/>
      </c>
      <c r="K140" s="58"/>
      <c r="L140" s="114">
        <f>ROUND(H140*K140,2)</f>
        <v>0</v>
      </c>
    </row>
    <row r="141" spans="1:12" x14ac:dyDescent="0.2">
      <c r="A141" s="68" t="s">
        <v>5</v>
      </c>
      <c r="B141" s="115"/>
      <c r="C141" s="12"/>
      <c r="D141" s="12"/>
      <c r="E141" s="12"/>
      <c r="F141" s="77"/>
      <c r="G141" s="6"/>
      <c r="H141" s="6"/>
      <c r="I141" s="6"/>
      <c r="J141" s="6"/>
      <c r="K141" s="6"/>
      <c r="L141" s="116"/>
    </row>
    <row r="142" spans="1:12" x14ac:dyDescent="0.2">
      <c r="A142" s="68" t="s">
        <v>7</v>
      </c>
      <c r="B142" s="115"/>
      <c r="C142" s="12"/>
      <c r="D142" s="12"/>
      <c r="E142" s="12"/>
      <c r="F142" s="105" t="s">
        <v>294</v>
      </c>
      <c r="G142" s="6"/>
      <c r="H142" s="147"/>
      <c r="I142" s="6"/>
      <c r="J142" s="6"/>
      <c r="K142" s="6"/>
      <c r="L142" s="116"/>
    </row>
    <row r="143" spans="1:12" ht="10.5" thickBot="1" x14ac:dyDescent="0.25">
      <c r="A143" s="68" t="s">
        <v>8</v>
      </c>
      <c r="B143" s="117"/>
      <c r="C143" s="14"/>
      <c r="D143" s="14"/>
      <c r="E143" s="14"/>
      <c r="F143" s="106" t="s">
        <v>295</v>
      </c>
      <c r="G143" s="7"/>
      <c r="H143" s="7"/>
      <c r="I143" s="7"/>
      <c r="J143" s="7"/>
      <c r="K143" s="7"/>
      <c r="L143" s="118"/>
    </row>
    <row r="144" spans="1:12" ht="13.5" thickBot="1" x14ac:dyDescent="0.25">
      <c r="A144" s="110" t="s">
        <v>82</v>
      </c>
      <c r="B144" s="119" t="s">
        <v>151</v>
      </c>
      <c r="C144" s="120" t="str">
        <f xml:space="preserve"> CONCATENATE("za Díl ",C115)</f>
        <v>za Díl M3</v>
      </c>
      <c r="D144" s="121"/>
      <c r="E144" s="121"/>
      <c r="F144" s="122" t="s">
        <v>179</v>
      </c>
      <c r="G144" s="123"/>
      <c r="H144" s="123"/>
      <c r="I144" s="123"/>
      <c r="J144" s="124"/>
      <c r="K144" s="123"/>
      <c r="L144" s="125">
        <f>SUM(L116:L143)</f>
        <v>0</v>
      </c>
    </row>
    <row r="145" spans="1:12" ht="13.5" thickBot="1" x14ac:dyDescent="0.25">
      <c r="A145" s="67" t="s">
        <v>29</v>
      </c>
      <c r="B145" s="111" t="s">
        <v>19</v>
      </c>
      <c r="C145" s="100" t="s">
        <v>193</v>
      </c>
      <c r="D145" s="101"/>
      <c r="E145" s="101"/>
      <c r="F145" s="100" t="s">
        <v>194</v>
      </c>
      <c r="G145" s="102"/>
      <c r="H145" s="102"/>
      <c r="I145" s="102"/>
      <c r="J145" s="103"/>
      <c r="K145" s="102"/>
      <c r="L145" s="112"/>
    </row>
    <row r="146" spans="1:12" ht="11" thickBot="1" x14ac:dyDescent="0.25">
      <c r="A146" s="68" t="s">
        <v>6</v>
      </c>
      <c r="B146" s="113">
        <f>1+MAX($B$13:B145)</f>
        <v>32</v>
      </c>
      <c r="C146" s="55" t="s">
        <v>301</v>
      </c>
      <c r="D146" s="75"/>
      <c r="E146" s="55" t="s">
        <v>140</v>
      </c>
      <c r="F146" s="76" t="s">
        <v>302</v>
      </c>
      <c r="G146" s="55" t="s">
        <v>159</v>
      </c>
      <c r="H146" s="56">
        <v>180</v>
      </c>
      <c r="I146" s="79"/>
      <c r="J146" s="56"/>
      <c r="K146" s="58"/>
      <c r="L146" s="114">
        <f>ROUND(H146*K146,2)</f>
        <v>0</v>
      </c>
    </row>
    <row r="147" spans="1:12" x14ac:dyDescent="0.2">
      <c r="A147" s="68" t="s">
        <v>5</v>
      </c>
      <c r="B147" s="115"/>
      <c r="C147" s="12"/>
      <c r="D147" s="12"/>
      <c r="E147" s="12"/>
      <c r="F147" s="77" t="s">
        <v>318</v>
      </c>
      <c r="G147" s="6"/>
      <c r="H147" s="6"/>
      <c r="I147" s="6"/>
      <c r="J147" s="6"/>
      <c r="K147" s="6"/>
      <c r="L147" s="116"/>
    </row>
    <row r="148" spans="1:12" x14ac:dyDescent="0.2">
      <c r="A148" s="68" t="s">
        <v>7</v>
      </c>
      <c r="B148" s="115"/>
      <c r="C148" s="12"/>
      <c r="D148" s="12"/>
      <c r="E148" s="12"/>
      <c r="F148" s="105" t="s">
        <v>351</v>
      </c>
      <c r="G148" s="6"/>
      <c r="H148" s="6"/>
      <c r="I148" s="6"/>
      <c r="J148" s="6"/>
      <c r="K148" s="6"/>
      <c r="L148" s="116"/>
    </row>
    <row r="149" spans="1:12" ht="10.5" thickBot="1" x14ac:dyDescent="0.25">
      <c r="A149" s="68" t="s">
        <v>8</v>
      </c>
      <c r="B149" s="117"/>
      <c r="C149" s="14"/>
      <c r="D149" s="14"/>
      <c r="E149" s="14"/>
      <c r="F149" s="106" t="s">
        <v>130</v>
      </c>
      <c r="G149" s="7"/>
      <c r="H149" s="7"/>
      <c r="I149" s="7"/>
      <c r="J149" s="7"/>
      <c r="K149" s="7"/>
      <c r="L149" s="118"/>
    </row>
    <row r="150" spans="1:12" ht="11" thickBot="1" x14ac:dyDescent="0.25">
      <c r="A150" s="68" t="s">
        <v>6</v>
      </c>
      <c r="B150" s="113">
        <f>1+MAX($B$13:B149)</f>
        <v>33</v>
      </c>
      <c r="C150" s="55" t="s">
        <v>303</v>
      </c>
      <c r="D150" s="75"/>
      <c r="E150" s="55" t="s">
        <v>156</v>
      </c>
      <c r="F150" s="76" t="s">
        <v>302</v>
      </c>
      <c r="G150" s="55" t="s">
        <v>159</v>
      </c>
      <c r="H150" s="56">
        <v>150</v>
      </c>
      <c r="I150" s="79"/>
      <c r="J150" s="56"/>
      <c r="K150" s="58"/>
      <c r="L150" s="114">
        <f>ROUND(H150*K150,2)</f>
        <v>0</v>
      </c>
    </row>
    <row r="151" spans="1:12" x14ac:dyDescent="0.2">
      <c r="A151" s="68" t="s">
        <v>5</v>
      </c>
      <c r="B151" s="115"/>
      <c r="C151" s="12"/>
      <c r="D151" s="12"/>
      <c r="E151" s="12"/>
      <c r="F151" s="77" t="s">
        <v>317</v>
      </c>
      <c r="G151" s="6"/>
      <c r="H151" s="6"/>
      <c r="I151" s="6"/>
      <c r="J151" s="6"/>
      <c r="K151" s="6"/>
      <c r="L151" s="116"/>
    </row>
    <row r="152" spans="1:12" x14ac:dyDescent="0.2">
      <c r="A152" s="68" t="s">
        <v>7</v>
      </c>
      <c r="B152" s="115"/>
      <c r="C152" s="12"/>
      <c r="D152" s="12"/>
      <c r="E152" s="12"/>
      <c r="F152" s="105" t="s">
        <v>305</v>
      </c>
      <c r="G152" s="6"/>
      <c r="H152" s="6"/>
      <c r="I152" s="6"/>
      <c r="J152" s="6"/>
      <c r="K152" s="6"/>
      <c r="L152" s="116"/>
    </row>
    <row r="153" spans="1:12" ht="10.5" thickBot="1" x14ac:dyDescent="0.25">
      <c r="A153" s="68" t="s">
        <v>8</v>
      </c>
      <c r="B153" s="117"/>
      <c r="C153" s="14"/>
      <c r="D153" s="14"/>
      <c r="E153" s="14"/>
      <c r="F153" s="106" t="s">
        <v>304</v>
      </c>
      <c r="G153" s="7"/>
      <c r="H153" s="7"/>
      <c r="I153" s="7"/>
      <c r="J153" s="7"/>
      <c r="K153" s="7"/>
      <c r="L153" s="118"/>
    </row>
    <row r="154" spans="1:12" ht="11" thickBot="1" x14ac:dyDescent="0.25">
      <c r="A154" s="68" t="s">
        <v>6</v>
      </c>
      <c r="B154" s="113">
        <f>1+MAX($B$13:B153)</f>
        <v>34</v>
      </c>
      <c r="C154" s="55" t="s">
        <v>308</v>
      </c>
      <c r="D154" s="75"/>
      <c r="E154" s="55" t="s">
        <v>156</v>
      </c>
      <c r="F154" s="76" t="s">
        <v>306</v>
      </c>
      <c r="G154" s="55" t="s">
        <v>141</v>
      </c>
      <c r="H154" s="56">
        <v>4</v>
      </c>
      <c r="I154" s="79"/>
      <c r="J154" s="56"/>
      <c r="K154" s="58"/>
      <c r="L154" s="114">
        <f>ROUND(H154*K154,2)</f>
        <v>0</v>
      </c>
    </row>
    <row r="155" spans="1:12" x14ac:dyDescent="0.2">
      <c r="A155" s="68" t="s">
        <v>5</v>
      </c>
      <c r="B155" s="115"/>
      <c r="C155" s="12"/>
      <c r="D155" s="12"/>
      <c r="E155" s="12"/>
      <c r="F155" s="77" t="s">
        <v>311</v>
      </c>
      <c r="G155" s="6"/>
      <c r="H155" s="6"/>
      <c r="I155" s="6"/>
      <c r="J155" s="6"/>
      <c r="K155" s="6"/>
      <c r="L155" s="116"/>
    </row>
    <row r="156" spans="1:12" x14ac:dyDescent="0.2">
      <c r="A156" s="68" t="s">
        <v>7</v>
      </c>
      <c r="B156" s="115"/>
      <c r="C156" s="12"/>
      <c r="D156" s="12"/>
      <c r="E156" s="12"/>
      <c r="F156" s="105" t="s">
        <v>309</v>
      </c>
      <c r="G156" s="6"/>
      <c r="H156" s="6"/>
      <c r="I156" s="6"/>
      <c r="J156" s="6"/>
      <c r="K156" s="6"/>
      <c r="L156" s="116"/>
    </row>
    <row r="157" spans="1:12" ht="10.5" thickBot="1" x14ac:dyDescent="0.25">
      <c r="A157" s="68" t="s">
        <v>8</v>
      </c>
      <c r="B157" s="117"/>
      <c r="C157" s="14"/>
      <c r="D157" s="14"/>
      <c r="E157" s="14"/>
      <c r="F157" s="106" t="s">
        <v>307</v>
      </c>
      <c r="G157" s="7"/>
      <c r="H157" s="7"/>
      <c r="I157" s="7"/>
      <c r="J157" s="7"/>
      <c r="K157" s="7"/>
      <c r="L157" s="118"/>
    </row>
    <row r="158" spans="1:12" ht="11" thickBot="1" x14ac:dyDescent="0.25">
      <c r="A158" s="68" t="s">
        <v>6</v>
      </c>
      <c r="B158" s="113">
        <f>1+MAX($B$13:B157)</f>
        <v>35</v>
      </c>
      <c r="C158" s="55" t="s">
        <v>314</v>
      </c>
      <c r="D158" s="75"/>
      <c r="E158" s="55" t="s">
        <v>156</v>
      </c>
      <c r="F158" s="76" t="s">
        <v>310</v>
      </c>
      <c r="G158" s="55" t="s">
        <v>141</v>
      </c>
      <c r="H158" s="56">
        <v>4</v>
      </c>
      <c r="I158" s="79"/>
      <c r="J158" s="56"/>
      <c r="K158" s="58"/>
      <c r="L158" s="114">
        <f>ROUND(H158*K158,2)</f>
        <v>0</v>
      </c>
    </row>
    <row r="159" spans="1:12" x14ac:dyDescent="0.2">
      <c r="A159" s="68" t="s">
        <v>5</v>
      </c>
      <c r="B159" s="115"/>
      <c r="C159" s="12"/>
      <c r="D159" s="12"/>
      <c r="E159" s="12"/>
      <c r="F159" s="77" t="s">
        <v>312</v>
      </c>
      <c r="G159" s="6"/>
      <c r="H159" s="6"/>
      <c r="I159" s="6"/>
      <c r="J159" s="6"/>
      <c r="K159" s="6"/>
      <c r="L159" s="116"/>
    </row>
    <row r="160" spans="1:12" x14ac:dyDescent="0.2">
      <c r="A160" s="68" t="s">
        <v>7</v>
      </c>
      <c r="B160" s="115"/>
      <c r="C160" s="12"/>
      <c r="D160" s="12"/>
      <c r="E160" s="12"/>
      <c r="F160" s="105" t="s">
        <v>195</v>
      </c>
      <c r="G160" s="6"/>
      <c r="H160" s="6"/>
      <c r="I160" s="6"/>
      <c r="J160" s="6"/>
      <c r="K160" s="6"/>
      <c r="L160" s="116"/>
    </row>
    <row r="161" spans="1:12" ht="10.5" thickBot="1" x14ac:dyDescent="0.25">
      <c r="A161" s="68" t="s">
        <v>8</v>
      </c>
      <c r="B161" s="117"/>
      <c r="C161" s="14"/>
      <c r="D161" s="14"/>
      <c r="E161" s="14"/>
      <c r="F161" s="106" t="s">
        <v>313</v>
      </c>
      <c r="G161" s="7"/>
      <c r="H161" s="7"/>
      <c r="I161" s="7"/>
      <c r="J161" s="7"/>
      <c r="K161" s="7"/>
      <c r="L161" s="118"/>
    </row>
    <row r="162" spans="1:12" ht="13.5" customHeight="1" thickBot="1" x14ac:dyDescent="0.25">
      <c r="A162" s="68" t="s">
        <v>6</v>
      </c>
      <c r="B162" s="113">
        <f>1+MAX($B$13:B161)</f>
        <v>36</v>
      </c>
      <c r="C162" s="55" t="s">
        <v>315</v>
      </c>
      <c r="D162" s="75"/>
      <c r="E162" s="55" t="s">
        <v>140</v>
      </c>
      <c r="F162" s="76" t="s">
        <v>316</v>
      </c>
      <c r="G162" s="55" t="s">
        <v>159</v>
      </c>
      <c r="H162" s="56">
        <v>180</v>
      </c>
      <c r="I162" s="79"/>
      <c r="J162" s="56"/>
      <c r="K162" s="58"/>
      <c r="L162" s="114">
        <f>ROUND((ROUND(H162,3))*(ROUND(K162,2)),2)</f>
        <v>0</v>
      </c>
    </row>
    <row r="163" spans="1:12" x14ac:dyDescent="0.2">
      <c r="A163" s="68" t="s">
        <v>5</v>
      </c>
      <c r="B163" s="115"/>
      <c r="C163" s="12"/>
      <c r="D163" s="12"/>
      <c r="E163" s="12"/>
      <c r="F163" s="77" t="s">
        <v>319</v>
      </c>
      <c r="G163" s="6"/>
      <c r="H163" s="6"/>
      <c r="I163" s="6"/>
      <c r="J163" s="6"/>
      <c r="K163" s="6"/>
      <c r="L163" s="116"/>
    </row>
    <row r="164" spans="1:12" ht="20" x14ac:dyDescent="0.2">
      <c r="A164" s="68" t="s">
        <v>7</v>
      </c>
      <c r="B164" s="115"/>
      <c r="C164" s="12"/>
      <c r="D164" s="12"/>
      <c r="E164" s="12"/>
      <c r="F164" s="105" t="s">
        <v>320</v>
      </c>
      <c r="G164" s="6"/>
      <c r="H164" s="6"/>
      <c r="I164" s="6"/>
      <c r="J164" s="6"/>
      <c r="K164" s="6"/>
      <c r="L164" s="116"/>
    </row>
    <row r="165" spans="1:12" ht="12.75" customHeight="1" thickBot="1" x14ac:dyDescent="0.25">
      <c r="A165" s="68" t="s">
        <v>8</v>
      </c>
      <c r="B165" s="117"/>
      <c r="C165" s="14"/>
      <c r="D165" s="14"/>
      <c r="E165" s="14"/>
      <c r="F165" s="106" t="s">
        <v>321</v>
      </c>
      <c r="G165" s="7"/>
      <c r="H165" s="7"/>
      <c r="I165" s="7"/>
      <c r="J165" s="7"/>
      <c r="K165" s="7"/>
      <c r="L165" s="118"/>
    </row>
    <row r="166" spans="1:12" ht="13.5" customHeight="1" thickBot="1" x14ac:dyDescent="0.25">
      <c r="A166" s="68" t="s">
        <v>6</v>
      </c>
      <c r="B166" s="113">
        <f>1+MAX($B$13:B165)</f>
        <v>37</v>
      </c>
      <c r="C166" s="55" t="s">
        <v>322</v>
      </c>
      <c r="D166" s="75"/>
      <c r="E166" s="55" t="s">
        <v>140</v>
      </c>
      <c r="F166" s="76" t="s">
        <v>323</v>
      </c>
      <c r="G166" s="55" t="s">
        <v>141</v>
      </c>
      <c r="H166" s="56">
        <v>4</v>
      </c>
      <c r="I166" s="79"/>
      <c r="J166" s="56"/>
      <c r="K166" s="58"/>
      <c r="L166" s="114">
        <f>ROUND((ROUND(H166,3))*(ROUND(K166,2)),2)</f>
        <v>0</v>
      </c>
    </row>
    <row r="167" spans="1:12" ht="12.75" customHeight="1" x14ac:dyDescent="0.2">
      <c r="A167" s="68" t="s">
        <v>5</v>
      </c>
      <c r="B167" s="115"/>
      <c r="C167" s="12"/>
      <c r="D167" s="12"/>
      <c r="E167" s="12"/>
      <c r="F167" s="77"/>
      <c r="G167" s="6"/>
      <c r="H167" s="6"/>
      <c r="I167" s="6"/>
      <c r="J167" s="6"/>
      <c r="K167" s="6"/>
      <c r="L167" s="116"/>
    </row>
    <row r="168" spans="1:12" ht="12.75" customHeight="1" x14ac:dyDescent="0.2">
      <c r="A168" s="68" t="s">
        <v>7</v>
      </c>
      <c r="B168" s="115"/>
      <c r="C168" s="12"/>
      <c r="D168" s="12"/>
      <c r="E168" s="12"/>
      <c r="F168" s="105" t="s">
        <v>195</v>
      </c>
      <c r="G168" s="6"/>
      <c r="H168" s="6"/>
      <c r="I168" s="6"/>
      <c r="J168" s="6"/>
      <c r="K168" s="6"/>
      <c r="L168" s="116"/>
    </row>
    <row r="169" spans="1:12" ht="12.75" customHeight="1" thickBot="1" x14ac:dyDescent="0.25">
      <c r="A169" s="68" t="s">
        <v>8</v>
      </c>
      <c r="B169" s="117"/>
      <c r="C169" s="14"/>
      <c r="D169" s="14"/>
      <c r="E169" s="14"/>
      <c r="F169" s="106" t="s">
        <v>130</v>
      </c>
      <c r="G169" s="7"/>
      <c r="H169" s="7"/>
      <c r="I169" s="7"/>
      <c r="J169" s="7"/>
      <c r="K169" s="7"/>
      <c r="L169" s="118"/>
    </row>
    <row r="170" spans="1:12" ht="11" thickBot="1" x14ac:dyDescent="0.25">
      <c r="A170" s="68" t="s">
        <v>6</v>
      </c>
      <c r="B170" s="113">
        <f>1+MAX($B$13:B169)</f>
        <v>38</v>
      </c>
      <c r="C170" s="55" t="s">
        <v>324</v>
      </c>
      <c r="D170" s="75"/>
      <c r="E170" s="55" t="s">
        <v>156</v>
      </c>
      <c r="F170" s="76" t="s">
        <v>171</v>
      </c>
      <c r="G170" s="55" t="s">
        <v>159</v>
      </c>
      <c r="H170" s="56">
        <v>3</v>
      </c>
      <c r="I170" s="79"/>
      <c r="J170" s="56" t="str">
        <f>IF(ISNUMBER(I170),ROUND(H170*I170,3),"")</f>
        <v/>
      </c>
      <c r="K170" s="58"/>
      <c r="L170" s="114">
        <f>ROUND(H170*K170,2)</f>
        <v>0</v>
      </c>
    </row>
    <row r="171" spans="1:12" x14ac:dyDescent="0.2">
      <c r="A171" s="68" t="s">
        <v>5</v>
      </c>
      <c r="B171" s="115"/>
      <c r="C171" s="12"/>
      <c r="D171" s="12"/>
      <c r="E171" s="12"/>
      <c r="F171" s="77" t="s">
        <v>291</v>
      </c>
      <c r="G171" s="6"/>
      <c r="H171" s="6"/>
      <c r="I171" s="6"/>
      <c r="J171" s="6"/>
      <c r="K171" s="6"/>
      <c r="L171" s="116"/>
    </row>
    <row r="172" spans="1:12" x14ac:dyDescent="0.2">
      <c r="A172" s="68" t="s">
        <v>7</v>
      </c>
      <c r="B172" s="115"/>
      <c r="C172" s="12"/>
      <c r="D172" s="12"/>
      <c r="E172" s="12"/>
      <c r="F172" s="105" t="s">
        <v>352</v>
      </c>
      <c r="G172" s="6"/>
      <c r="H172" s="6"/>
      <c r="I172" s="6"/>
      <c r="J172" s="6"/>
      <c r="K172" s="6"/>
      <c r="L172" s="116"/>
    </row>
    <row r="173" spans="1:12" ht="10.5" thickBot="1" x14ac:dyDescent="0.25">
      <c r="A173" s="68" t="s">
        <v>8</v>
      </c>
      <c r="B173" s="117"/>
      <c r="C173" s="14"/>
      <c r="D173" s="14"/>
      <c r="E173" s="14"/>
      <c r="F173" s="106" t="s">
        <v>394</v>
      </c>
      <c r="G173" s="7"/>
      <c r="H173" s="7"/>
      <c r="I173" s="7"/>
      <c r="J173" s="7"/>
      <c r="K173" s="7"/>
      <c r="L173" s="118"/>
    </row>
    <row r="174" spans="1:12" ht="11" thickBot="1" x14ac:dyDescent="0.25">
      <c r="A174" s="68" t="s">
        <v>6</v>
      </c>
      <c r="B174" s="113">
        <f>1+MAX($B$13:B173)</f>
        <v>39</v>
      </c>
      <c r="C174" s="55" t="s">
        <v>325</v>
      </c>
      <c r="D174" s="75"/>
      <c r="E174" s="55" t="s">
        <v>156</v>
      </c>
      <c r="F174" s="76" t="s">
        <v>173</v>
      </c>
      <c r="G174" s="55" t="s">
        <v>141</v>
      </c>
      <c r="H174" s="56">
        <v>4</v>
      </c>
      <c r="I174" s="79"/>
      <c r="J174" s="56" t="str">
        <f>IF(ISNUMBER(I174),ROUND(H174*I174,3),"")</f>
        <v/>
      </c>
      <c r="K174" s="58"/>
      <c r="L174" s="114">
        <f>ROUND(H174*K174,2)</f>
        <v>0</v>
      </c>
    </row>
    <row r="175" spans="1:12" x14ac:dyDescent="0.2">
      <c r="A175" s="68" t="s">
        <v>5</v>
      </c>
      <c r="B175" s="115"/>
      <c r="C175" s="12"/>
      <c r="D175" s="12"/>
      <c r="E175" s="12"/>
      <c r="F175" s="77" t="s">
        <v>292</v>
      </c>
      <c r="G175" s="6"/>
      <c r="H175" s="6"/>
      <c r="I175" s="6"/>
      <c r="J175" s="6"/>
      <c r="K175" s="6"/>
      <c r="L175" s="116"/>
    </row>
    <row r="176" spans="1:12" x14ac:dyDescent="0.2">
      <c r="A176" s="68" t="s">
        <v>7</v>
      </c>
      <c r="B176" s="115"/>
      <c r="C176" s="12"/>
      <c r="D176" s="12"/>
      <c r="E176" s="12"/>
      <c r="F176" s="105" t="s">
        <v>167</v>
      </c>
      <c r="G176" s="6"/>
      <c r="H176" s="6"/>
      <c r="I176" s="6"/>
      <c r="J176" s="6"/>
      <c r="K176" s="6"/>
      <c r="L176" s="116"/>
    </row>
    <row r="177" spans="1:12" ht="10.5" thickBot="1" x14ac:dyDescent="0.25">
      <c r="A177" s="68" t="s">
        <v>8</v>
      </c>
      <c r="B177" s="117"/>
      <c r="C177" s="14"/>
      <c r="D177" s="14"/>
      <c r="E177" s="14"/>
      <c r="F177" s="106" t="s">
        <v>395</v>
      </c>
      <c r="G177" s="7"/>
      <c r="H177" s="7"/>
      <c r="I177" s="7"/>
      <c r="J177" s="7"/>
      <c r="K177" s="7"/>
      <c r="L177" s="118"/>
    </row>
    <row r="178" spans="1:12" ht="11" thickBot="1" x14ac:dyDescent="0.25">
      <c r="A178" s="68" t="s">
        <v>6</v>
      </c>
      <c r="B178" s="113">
        <f>1+MAX($B$13:B177)</f>
        <v>40</v>
      </c>
      <c r="C178" s="55" t="s">
        <v>170</v>
      </c>
      <c r="D178" s="75"/>
      <c r="E178" s="55" t="s">
        <v>140</v>
      </c>
      <c r="F178" s="76" t="s">
        <v>171</v>
      </c>
      <c r="G178" s="55" t="s">
        <v>159</v>
      </c>
      <c r="H178" s="56">
        <v>90</v>
      </c>
      <c r="I178" s="79"/>
      <c r="J178" s="56" t="str">
        <f>IF(ISNUMBER(I178),ROUND(H178*I178,3),"")</f>
        <v/>
      </c>
      <c r="K178" s="58"/>
      <c r="L178" s="114">
        <f>ROUND(H178*K178,2)</f>
        <v>0</v>
      </c>
    </row>
    <row r="179" spans="1:12" x14ac:dyDescent="0.2">
      <c r="A179" s="68" t="s">
        <v>5</v>
      </c>
      <c r="B179" s="115"/>
      <c r="C179" s="12"/>
      <c r="D179" s="12"/>
      <c r="E179" s="12"/>
      <c r="F179" s="77" t="s">
        <v>326</v>
      </c>
      <c r="G179" s="6"/>
      <c r="H179" s="6"/>
      <c r="I179" s="6"/>
      <c r="J179" s="6"/>
      <c r="K179" s="6"/>
      <c r="L179" s="116"/>
    </row>
    <row r="180" spans="1:12" x14ac:dyDescent="0.2">
      <c r="A180" s="68" t="s">
        <v>7</v>
      </c>
      <c r="B180" s="115"/>
      <c r="C180" s="12"/>
      <c r="D180" s="12"/>
      <c r="E180" s="12"/>
      <c r="F180" s="105" t="s">
        <v>327</v>
      </c>
      <c r="G180" s="6"/>
      <c r="H180" s="6"/>
      <c r="I180" s="6"/>
      <c r="J180" s="6"/>
      <c r="K180" s="6"/>
      <c r="L180" s="116"/>
    </row>
    <row r="181" spans="1:12" ht="10.5" thickBot="1" x14ac:dyDescent="0.25">
      <c r="A181" s="68" t="s">
        <v>8</v>
      </c>
      <c r="B181" s="117"/>
      <c r="C181" s="14"/>
      <c r="D181" s="14"/>
      <c r="E181" s="14"/>
      <c r="F181" s="106" t="s">
        <v>130</v>
      </c>
      <c r="G181" s="7"/>
      <c r="H181" s="7"/>
      <c r="I181" s="7"/>
      <c r="J181" s="7"/>
      <c r="K181" s="7"/>
      <c r="L181" s="118"/>
    </row>
    <row r="182" spans="1:12" ht="11" thickBot="1" x14ac:dyDescent="0.25">
      <c r="A182" s="68" t="s">
        <v>6</v>
      </c>
      <c r="B182" s="113">
        <f>1+MAX($B$13:B181)</f>
        <v>41</v>
      </c>
      <c r="C182" s="55" t="s">
        <v>172</v>
      </c>
      <c r="D182" s="75"/>
      <c r="E182" s="55" t="s">
        <v>140</v>
      </c>
      <c r="F182" s="76" t="s">
        <v>173</v>
      </c>
      <c r="G182" s="55" t="s">
        <v>141</v>
      </c>
      <c r="H182" s="56">
        <v>12</v>
      </c>
      <c r="I182" s="79"/>
      <c r="J182" s="56" t="str">
        <f>IF(ISNUMBER(I182),ROUND(H182*I182,3),"")</f>
        <v/>
      </c>
      <c r="K182" s="58"/>
      <c r="L182" s="114">
        <f>ROUND(H182*K182,2)</f>
        <v>0</v>
      </c>
    </row>
    <row r="183" spans="1:12" x14ac:dyDescent="0.2">
      <c r="A183" s="68" t="s">
        <v>5</v>
      </c>
      <c r="B183" s="115"/>
      <c r="C183" s="12"/>
      <c r="D183" s="12"/>
      <c r="E183" s="12"/>
      <c r="F183" s="77" t="s">
        <v>329</v>
      </c>
      <c r="G183" s="6"/>
      <c r="H183" s="6"/>
      <c r="I183" s="6"/>
      <c r="J183" s="6"/>
      <c r="K183" s="6"/>
      <c r="L183" s="116"/>
    </row>
    <row r="184" spans="1:12" x14ac:dyDescent="0.2">
      <c r="A184" s="68" t="s">
        <v>7</v>
      </c>
      <c r="B184" s="115"/>
      <c r="C184" s="12"/>
      <c r="D184" s="12"/>
      <c r="E184" s="12"/>
      <c r="F184" s="105" t="s">
        <v>328</v>
      </c>
      <c r="G184" s="6"/>
      <c r="H184" s="6"/>
      <c r="I184" s="6"/>
      <c r="J184" s="6"/>
      <c r="K184" s="6"/>
      <c r="L184" s="116"/>
    </row>
    <row r="185" spans="1:12" ht="10.5" thickBot="1" x14ac:dyDescent="0.25">
      <c r="A185" s="68" t="s">
        <v>8</v>
      </c>
      <c r="B185" s="117"/>
      <c r="C185" s="14"/>
      <c r="D185" s="14"/>
      <c r="E185" s="14"/>
      <c r="F185" s="106" t="s">
        <v>130</v>
      </c>
      <c r="G185" s="7"/>
      <c r="H185" s="7"/>
      <c r="I185" s="7"/>
      <c r="J185" s="7"/>
      <c r="K185" s="7"/>
      <c r="L185" s="118"/>
    </row>
    <row r="186" spans="1:12" ht="11" thickBot="1" x14ac:dyDescent="0.25">
      <c r="A186" s="68" t="s">
        <v>6</v>
      </c>
      <c r="B186" s="113">
        <f>1+MAX($B$13:B185)</f>
        <v>42</v>
      </c>
      <c r="C186" s="55" t="s">
        <v>196</v>
      </c>
      <c r="D186" s="75"/>
      <c r="E186" s="55" t="s">
        <v>140</v>
      </c>
      <c r="F186" s="76" t="s">
        <v>197</v>
      </c>
      <c r="G186" s="55" t="s">
        <v>159</v>
      </c>
      <c r="H186" s="56">
        <v>180</v>
      </c>
      <c r="I186" s="79"/>
      <c r="J186" s="56" t="str">
        <f>IF(ISNUMBER(I186),ROUND(H186*I186,3),"")</f>
        <v/>
      </c>
      <c r="K186" s="58"/>
      <c r="L186" s="114">
        <f>ROUND(H186*K186,2)</f>
        <v>0</v>
      </c>
    </row>
    <row r="187" spans="1:12" x14ac:dyDescent="0.2">
      <c r="A187" s="68" t="s">
        <v>5</v>
      </c>
      <c r="B187" s="115"/>
      <c r="C187" s="12"/>
      <c r="D187" s="12"/>
      <c r="E187" s="12"/>
      <c r="F187" s="77"/>
      <c r="G187" s="6"/>
      <c r="H187" s="6"/>
      <c r="I187" s="6"/>
      <c r="J187" s="6"/>
      <c r="K187" s="6"/>
      <c r="L187" s="116"/>
    </row>
    <row r="188" spans="1:12" ht="30" x14ac:dyDescent="0.2">
      <c r="A188" s="68" t="s">
        <v>7</v>
      </c>
      <c r="B188" s="115"/>
      <c r="C188" s="12"/>
      <c r="D188" s="12"/>
      <c r="E188" s="12"/>
      <c r="F188" s="105" t="s">
        <v>330</v>
      </c>
      <c r="G188" s="6"/>
      <c r="H188" s="6"/>
      <c r="I188" s="6"/>
      <c r="J188" s="6"/>
      <c r="K188" s="6"/>
      <c r="L188" s="116"/>
    </row>
    <row r="189" spans="1:12" ht="10.5" thickBot="1" x14ac:dyDescent="0.25">
      <c r="A189" s="68" t="s">
        <v>8</v>
      </c>
      <c r="B189" s="117"/>
      <c r="C189" s="14"/>
      <c r="D189" s="14"/>
      <c r="E189" s="14"/>
      <c r="F189" s="106" t="s">
        <v>130</v>
      </c>
      <c r="G189" s="7"/>
      <c r="H189" s="7"/>
      <c r="I189" s="7"/>
      <c r="J189" s="7"/>
      <c r="K189" s="7"/>
      <c r="L189" s="118"/>
    </row>
    <row r="190" spans="1:12" ht="11" thickBot="1" x14ac:dyDescent="0.25">
      <c r="A190" s="68" t="s">
        <v>6</v>
      </c>
      <c r="B190" s="113">
        <f>1+MAX($B$13:B189)</f>
        <v>43</v>
      </c>
      <c r="C190" s="55" t="s">
        <v>198</v>
      </c>
      <c r="D190" s="75"/>
      <c r="E190" s="55" t="s">
        <v>140</v>
      </c>
      <c r="F190" s="76" t="s">
        <v>199</v>
      </c>
      <c r="G190" s="55" t="s">
        <v>141</v>
      </c>
      <c r="H190" s="56">
        <v>12</v>
      </c>
      <c r="I190" s="79"/>
      <c r="J190" s="56" t="str">
        <f>IF(ISNUMBER(I190),ROUND(H190*I190,3),"")</f>
        <v/>
      </c>
      <c r="K190" s="58"/>
      <c r="L190" s="114">
        <f>ROUND(H190*K190,2)</f>
        <v>0</v>
      </c>
    </row>
    <row r="191" spans="1:12" x14ac:dyDescent="0.2">
      <c r="A191" s="68" t="s">
        <v>5</v>
      </c>
      <c r="B191" s="115"/>
      <c r="C191" s="12"/>
      <c r="D191" s="12"/>
      <c r="E191" s="12"/>
      <c r="F191" s="77" t="s">
        <v>331</v>
      </c>
      <c r="G191" s="6"/>
      <c r="H191" s="6"/>
      <c r="I191" s="6"/>
      <c r="J191" s="6"/>
      <c r="K191" s="6"/>
      <c r="L191" s="116"/>
    </row>
    <row r="192" spans="1:12" ht="20" x14ac:dyDescent="0.2">
      <c r="A192" s="68" t="s">
        <v>7</v>
      </c>
      <c r="B192" s="115"/>
      <c r="C192" s="12"/>
      <c r="D192" s="12"/>
      <c r="E192" s="12"/>
      <c r="F192" s="105" t="s">
        <v>332</v>
      </c>
      <c r="G192" s="6"/>
      <c r="H192" s="6"/>
      <c r="I192" s="6"/>
      <c r="J192" s="6"/>
      <c r="K192" s="6"/>
      <c r="L192" s="116"/>
    </row>
    <row r="193" spans="1:12" ht="10.5" thickBot="1" x14ac:dyDescent="0.25">
      <c r="A193" s="68" t="s">
        <v>8</v>
      </c>
      <c r="B193" s="117"/>
      <c r="C193" s="14"/>
      <c r="D193" s="14"/>
      <c r="E193" s="14"/>
      <c r="F193" s="106" t="s">
        <v>130</v>
      </c>
      <c r="G193" s="7"/>
      <c r="H193" s="7"/>
      <c r="I193" s="7"/>
      <c r="J193" s="7"/>
      <c r="K193" s="7"/>
      <c r="L193" s="118"/>
    </row>
    <row r="194" spans="1:12" ht="13.5" thickBot="1" x14ac:dyDescent="0.25">
      <c r="A194" s="110" t="s">
        <v>82</v>
      </c>
      <c r="B194" s="119" t="s">
        <v>151</v>
      </c>
      <c r="C194" s="120" t="str">
        <f xml:space="preserve"> CONCATENATE("za Díl ",C145)</f>
        <v>za Díl M4</v>
      </c>
      <c r="D194" s="121"/>
      <c r="E194" s="121"/>
      <c r="F194" s="122" t="s">
        <v>194</v>
      </c>
      <c r="G194" s="123"/>
      <c r="H194" s="123"/>
      <c r="I194" s="123"/>
      <c r="J194" s="124"/>
      <c r="K194" s="123"/>
      <c r="L194" s="125">
        <f>SUM(L146:L193)</f>
        <v>0</v>
      </c>
    </row>
    <row r="195" spans="1:12" ht="13.5" thickBot="1" x14ac:dyDescent="0.25">
      <c r="A195" s="67" t="s">
        <v>200</v>
      </c>
      <c r="B195" s="111" t="s">
        <v>19</v>
      </c>
      <c r="C195" s="100" t="s">
        <v>200</v>
      </c>
      <c r="D195" s="101"/>
      <c r="E195" s="101"/>
      <c r="F195" s="100" t="s">
        <v>201</v>
      </c>
      <c r="G195" s="102"/>
      <c r="H195" s="102"/>
      <c r="I195" s="102"/>
      <c r="J195" s="103"/>
      <c r="K195" s="102"/>
      <c r="L195" s="112"/>
    </row>
    <row r="196" spans="1:12" ht="11" thickBot="1" x14ac:dyDescent="0.25">
      <c r="A196" s="68" t="s">
        <v>6</v>
      </c>
      <c r="B196" s="113">
        <f>1+MAX($B$13:B195)</f>
        <v>44</v>
      </c>
      <c r="C196" s="55" t="s">
        <v>202</v>
      </c>
      <c r="D196" s="75"/>
      <c r="E196" s="55" t="s">
        <v>140</v>
      </c>
      <c r="F196" s="76" t="s">
        <v>203</v>
      </c>
      <c r="G196" s="55" t="s">
        <v>159</v>
      </c>
      <c r="H196" s="56">
        <v>120</v>
      </c>
      <c r="I196" s="79"/>
      <c r="J196" s="56" t="str">
        <f>IF(ISNUMBER(I196),ROUND(H196*I196,3),"")</f>
        <v/>
      </c>
      <c r="K196" s="58"/>
      <c r="L196" s="114">
        <f>ROUND(H196*K196,2)</f>
        <v>0</v>
      </c>
    </row>
    <row r="197" spans="1:12" x14ac:dyDescent="0.2">
      <c r="A197" s="68" t="s">
        <v>5</v>
      </c>
      <c r="B197" s="115"/>
      <c r="C197" s="12"/>
      <c r="D197" s="12"/>
      <c r="E197" s="12"/>
      <c r="F197" s="77"/>
      <c r="G197" s="6"/>
      <c r="H197" s="6"/>
      <c r="I197" s="6"/>
      <c r="J197" s="6"/>
      <c r="K197" s="6"/>
      <c r="L197" s="116"/>
    </row>
    <row r="198" spans="1:12" x14ac:dyDescent="0.2">
      <c r="A198" s="68" t="s">
        <v>7</v>
      </c>
      <c r="B198" s="115"/>
      <c r="C198" s="12"/>
      <c r="D198" s="12"/>
      <c r="E198" s="12"/>
      <c r="F198" s="105" t="s">
        <v>204</v>
      </c>
      <c r="G198" s="6"/>
      <c r="H198" s="6"/>
      <c r="I198" s="6"/>
      <c r="J198" s="6"/>
      <c r="K198" s="6"/>
      <c r="L198" s="116"/>
    </row>
    <row r="199" spans="1:12" ht="10.5" thickBot="1" x14ac:dyDescent="0.25">
      <c r="A199" s="68" t="s">
        <v>8</v>
      </c>
      <c r="B199" s="117"/>
      <c r="C199" s="14"/>
      <c r="D199" s="14"/>
      <c r="E199" s="14"/>
      <c r="F199" s="106" t="s">
        <v>130</v>
      </c>
      <c r="G199" s="7"/>
      <c r="H199" s="7"/>
      <c r="I199" s="7"/>
      <c r="J199" s="7"/>
      <c r="K199" s="7"/>
      <c r="L199" s="118"/>
    </row>
    <row r="200" spans="1:12" ht="11" thickBot="1" x14ac:dyDescent="0.25">
      <c r="A200" s="68" t="s">
        <v>6</v>
      </c>
      <c r="B200" s="113">
        <f>1+MAX($B$13:B199)</f>
        <v>45</v>
      </c>
      <c r="C200" s="55" t="s">
        <v>205</v>
      </c>
      <c r="D200" s="75"/>
      <c r="E200" s="55" t="s">
        <v>140</v>
      </c>
      <c r="F200" s="76" t="s">
        <v>206</v>
      </c>
      <c r="G200" s="55" t="s">
        <v>141</v>
      </c>
      <c r="H200" s="56">
        <v>24</v>
      </c>
      <c r="I200" s="79"/>
      <c r="J200" s="56" t="str">
        <f>IF(ISNUMBER(I200),ROUND(H200*I200,3),"")</f>
        <v/>
      </c>
      <c r="K200" s="58"/>
      <c r="L200" s="114">
        <f>ROUND(H200*K200,2)</f>
        <v>0</v>
      </c>
    </row>
    <row r="201" spans="1:12" x14ac:dyDescent="0.2">
      <c r="A201" s="68" t="s">
        <v>5</v>
      </c>
      <c r="B201" s="115"/>
      <c r="C201" s="12"/>
      <c r="D201" s="12"/>
      <c r="E201" s="12"/>
      <c r="F201" s="77"/>
      <c r="G201" s="6"/>
      <c r="H201" s="6"/>
      <c r="I201" s="6"/>
      <c r="J201" s="6"/>
      <c r="K201" s="6"/>
      <c r="L201" s="116"/>
    </row>
    <row r="202" spans="1:12" x14ac:dyDescent="0.2">
      <c r="A202" s="68" t="s">
        <v>7</v>
      </c>
      <c r="B202" s="115"/>
      <c r="C202" s="12"/>
      <c r="D202" s="12"/>
      <c r="E202" s="12"/>
      <c r="F202" s="105" t="s">
        <v>204</v>
      </c>
      <c r="G202" s="6"/>
      <c r="H202" s="6"/>
      <c r="I202" s="6"/>
      <c r="J202" s="6"/>
      <c r="K202" s="6"/>
      <c r="L202" s="116"/>
    </row>
    <row r="203" spans="1:12" ht="10.5" thickBot="1" x14ac:dyDescent="0.25">
      <c r="A203" s="68" t="s">
        <v>8</v>
      </c>
      <c r="B203" s="117"/>
      <c r="C203" s="14"/>
      <c r="D203" s="14"/>
      <c r="E203" s="14"/>
      <c r="F203" s="106" t="s">
        <v>130</v>
      </c>
      <c r="G203" s="7"/>
      <c r="H203" s="7"/>
      <c r="I203" s="7"/>
      <c r="J203" s="7"/>
      <c r="K203" s="7"/>
      <c r="L203" s="118"/>
    </row>
    <row r="204" spans="1:12" ht="11" thickBot="1" x14ac:dyDescent="0.25">
      <c r="A204" s="68" t="s">
        <v>6</v>
      </c>
      <c r="B204" s="113">
        <f>1+MAX($B$13:B203)</f>
        <v>46</v>
      </c>
      <c r="C204" s="55" t="s">
        <v>207</v>
      </c>
      <c r="D204" s="75"/>
      <c r="E204" s="55" t="s">
        <v>140</v>
      </c>
      <c r="F204" s="76" t="s">
        <v>208</v>
      </c>
      <c r="G204" s="55" t="s">
        <v>141</v>
      </c>
      <c r="H204" s="56">
        <v>6</v>
      </c>
      <c r="I204" s="79"/>
      <c r="J204" s="56" t="str">
        <f>IF(ISNUMBER(I204),ROUND(H204*I204,3),"")</f>
        <v/>
      </c>
      <c r="K204" s="58"/>
      <c r="L204" s="114">
        <f>ROUND(H204*K204,2)</f>
        <v>0</v>
      </c>
    </row>
    <row r="205" spans="1:12" x14ac:dyDescent="0.2">
      <c r="A205" s="68" t="s">
        <v>5</v>
      </c>
      <c r="B205" s="115"/>
      <c r="C205" s="12"/>
      <c r="D205" s="12"/>
      <c r="E205" s="12"/>
      <c r="F205" s="77"/>
      <c r="G205" s="6"/>
      <c r="H205" s="6"/>
      <c r="I205" s="6"/>
      <c r="J205" s="6"/>
      <c r="K205" s="6"/>
      <c r="L205" s="116"/>
    </row>
    <row r="206" spans="1:12" x14ac:dyDescent="0.2">
      <c r="A206" s="68" t="s">
        <v>7</v>
      </c>
      <c r="B206" s="115"/>
      <c r="C206" s="12"/>
      <c r="D206" s="12"/>
      <c r="E206" s="12"/>
      <c r="F206" s="105" t="s">
        <v>204</v>
      </c>
      <c r="G206" s="6"/>
      <c r="H206" s="6"/>
      <c r="I206" s="6"/>
      <c r="J206" s="6"/>
      <c r="K206" s="6"/>
      <c r="L206" s="116"/>
    </row>
    <row r="207" spans="1:12" ht="10.5" thickBot="1" x14ac:dyDescent="0.25">
      <c r="A207" s="68" t="s">
        <v>8</v>
      </c>
      <c r="B207" s="117"/>
      <c r="C207" s="14"/>
      <c r="D207" s="14"/>
      <c r="E207" s="14"/>
      <c r="F207" s="106" t="s">
        <v>130</v>
      </c>
      <c r="G207" s="7"/>
      <c r="H207" s="7"/>
      <c r="I207" s="7"/>
      <c r="J207" s="7"/>
      <c r="K207" s="7"/>
      <c r="L207" s="118"/>
    </row>
    <row r="208" spans="1:12" ht="11" thickBot="1" x14ac:dyDescent="0.25">
      <c r="A208" s="68" t="s">
        <v>6</v>
      </c>
      <c r="B208" s="113">
        <f>1+MAX($B$13:B207)</f>
        <v>47</v>
      </c>
      <c r="C208" s="55" t="s">
        <v>209</v>
      </c>
      <c r="D208" s="75"/>
      <c r="E208" s="55" t="s">
        <v>140</v>
      </c>
      <c r="F208" s="76" t="s">
        <v>210</v>
      </c>
      <c r="G208" s="55" t="s">
        <v>141</v>
      </c>
      <c r="H208" s="56">
        <v>12</v>
      </c>
      <c r="I208" s="79"/>
      <c r="J208" s="56" t="str">
        <f>IF(ISNUMBER(I208),ROUND(H208*I208,3),"")</f>
        <v/>
      </c>
      <c r="K208" s="58"/>
      <c r="L208" s="114">
        <f>ROUND(H208*K208,2)</f>
        <v>0</v>
      </c>
    </row>
    <row r="209" spans="1:12" x14ac:dyDescent="0.2">
      <c r="A209" s="68" t="s">
        <v>5</v>
      </c>
      <c r="B209" s="115"/>
      <c r="C209" s="12"/>
      <c r="D209" s="12"/>
      <c r="E209" s="12"/>
      <c r="F209" s="77"/>
      <c r="G209" s="6"/>
      <c r="H209" s="6"/>
      <c r="I209" s="6"/>
      <c r="J209" s="6"/>
      <c r="K209" s="6"/>
      <c r="L209" s="116"/>
    </row>
    <row r="210" spans="1:12" x14ac:dyDescent="0.2">
      <c r="A210" s="68" t="s">
        <v>7</v>
      </c>
      <c r="B210" s="115"/>
      <c r="C210" s="12"/>
      <c r="D210" s="12"/>
      <c r="E210" s="12"/>
      <c r="F210" s="105" t="s">
        <v>204</v>
      </c>
      <c r="G210" s="6"/>
      <c r="H210" s="6"/>
      <c r="I210" s="6"/>
      <c r="J210" s="6"/>
      <c r="K210" s="6"/>
      <c r="L210" s="116"/>
    </row>
    <row r="211" spans="1:12" ht="10.5" thickBot="1" x14ac:dyDescent="0.25">
      <c r="A211" s="68" t="s">
        <v>8</v>
      </c>
      <c r="B211" s="117"/>
      <c r="C211" s="14"/>
      <c r="D211" s="14"/>
      <c r="E211" s="14"/>
      <c r="F211" s="106" t="s">
        <v>130</v>
      </c>
      <c r="G211" s="7"/>
      <c r="H211" s="7"/>
      <c r="I211" s="7"/>
      <c r="J211" s="7"/>
      <c r="K211" s="7"/>
      <c r="L211" s="118"/>
    </row>
    <row r="212" spans="1:12" ht="11" thickBot="1" x14ac:dyDescent="0.25">
      <c r="A212" s="68" t="s">
        <v>6</v>
      </c>
      <c r="B212" s="113">
        <f>1+MAX($B$13:B211)</f>
        <v>48</v>
      </c>
      <c r="C212" s="55" t="s">
        <v>211</v>
      </c>
      <c r="D212" s="75"/>
      <c r="E212" s="55" t="s">
        <v>140</v>
      </c>
      <c r="F212" s="76" t="s">
        <v>212</v>
      </c>
      <c r="G212" s="55" t="s">
        <v>141</v>
      </c>
      <c r="H212" s="56">
        <v>40</v>
      </c>
      <c r="I212" s="79"/>
      <c r="J212" s="56" t="str">
        <f>IF(ISNUMBER(I212),ROUND(H212*I212,3),"")</f>
        <v/>
      </c>
      <c r="K212" s="58"/>
      <c r="L212" s="114">
        <f>ROUND(H212*K212,2)</f>
        <v>0</v>
      </c>
    </row>
    <row r="213" spans="1:12" x14ac:dyDescent="0.2">
      <c r="A213" s="68" t="s">
        <v>5</v>
      </c>
      <c r="B213" s="115"/>
      <c r="C213" s="12"/>
      <c r="D213" s="12"/>
      <c r="E213" s="12"/>
      <c r="F213" s="77"/>
      <c r="G213" s="6"/>
      <c r="H213" s="6"/>
      <c r="I213" s="6"/>
      <c r="J213" s="6"/>
      <c r="K213" s="6"/>
      <c r="L213" s="116"/>
    </row>
    <row r="214" spans="1:12" x14ac:dyDescent="0.2">
      <c r="A214" s="68" t="s">
        <v>7</v>
      </c>
      <c r="B214" s="115"/>
      <c r="C214" s="12"/>
      <c r="D214" s="12"/>
      <c r="E214" s="12"/>
      <c r="F214" s="105" t="s">
        <v>204</v>
      </c>
      <c r="G214" s="6"/>
      <c r="H214" s="6"/>
      <c r="I214" s="6"/>
      <c r="J214" s="6"/>
      <c r="K214" s="6"/>
      <c r="L214" s="116"/>
    </row>
    <row r="215" spans="1:12" ht="10.5" thickBot="1" x14ac:dyDescent="0.25">
      <c r="A215" s="68" t="s">
        <v>8</v>
      </c>
      <c r="B215" s="117"/>
      <c r="C215" s="14"/>
      <c r="D215" s="14"/>
      <c r="E215" s="14"/>
      <c r="F215" s="106" t="s">
        <v>130</v>
      </c>
      <c r="G215" s="7"/>
      <c r="H215" s="7"/>
      <c r="I215" s="7"/>
      <c r="J215" s="7"/>
      <c r="K215" s="7"/>
      <c r="L215" s="118"/>
    </row>
    <row r="216" spans="1:12" ht="13.5" thickBot="1" x14ac:dyDescent="0.25">
      <c r="A216" s="110" t="s">
        <v>82</v>
      </c>
      <c r="B216" s="119" t="s">
        <v>151</v>
      </c>
      <c r="C216" s="120" t="str">
        <f xml:space="preserve"> CONCATENATE("za Díl ",C195)</f>
        <v>za Díl M5</v>
      </c>
      <c r="D216" s="121"/>
      <c r="E216" s="121"/>
      <c r="F216" s="122" t="s">
        <v>201</v>
      </c>
      <c r="G216" s="123"/>
      <c r="H216" s="123"/>
      <c r="I216" s="123"/>
      <c r="J216" s="124"/>
      <c r="K216" s="123"/>
      <c r="L216" s="125">
        <f>SUM(L196:L215)</f>
        <v>0</v>
      </c>
    </row>
    <row r="217" spans="1:12" ht="13.5" thickBot="1" x14ac:dyDescent="0.25">
      <c r="A217" s="67" t="s">
        <v>29</v>
      </c>
      <c r="B217" s="111" t="s">
        <v>19</v>
      </c>
      <c r="C217" s="100" t="s">
        <v>213</v>
      </c>
      <c r="D217" s="101"/>
      <c r="E217" s="101"/>
      <c r="F217" s="100" t="s">
        <v>214</v>
      </c>
      <c r="G217" s="102"/>
      <c r="H217" s="102"/>
      <c r="I217" s="102"/>
      <c r="J217" s="103"/>
      <c r="K217" s="102"/>
      <c r="L217" s="112"/>
    </row>
    <row r="218" spans="1:12" ht="11" thickBot="1" x14ac:dyDescent="0.25">
      <c r="A218" s="68" t="s">
        <v>6</v>
      </c>
      <c r="B218" s="113">
        <f>1+MAX($B$13:B217)</f>
        <v>49</v>
      </c>
      <c r="C218" s="55" t="s">
        <v>215</v>
      </c>
      <c r="D218" s="75"/>
      <c r="E218" s="55" t="s">
        <v>140</v>
      </c>
      <c r="F218" s="76" t="s">
        <v>216</v>
      </c>
      <c r="G218" s="55" t="s">
        <v>165</v>
      </c>
      <c r="H218" s="56">
        <v>10</v>
      </c>
      <c r="I218" s="79"/>
      <c r="J218" s="56" t="str">
        <f>IF(ISNUMBER(I218),ROUND(H218*I218,3),"")</f>
        <v/>
      </c>
      <c r="K218" s="58"/>
      <c r="L218" s="114">
        <f>ROUND(H218*K218,2)</f>
        <v>0</v>
      </c>
    </row>
    <row r="219" spans="1:12" x14ac:dyDescent="0.2">
      <c r="A219" s="68" t="s">
        <v>5</v>
      </c>
      <c r="B219" s="115"/>
      <c r="C219" s="12"/>
      <c r="D219" s="12"/>
      <c r="E219" s="12"/>
      <c r="F219" s="77"/>
      <c r="G219" s="6"/>
      <c r="H219" s="6"/>
      <c r="I219" s="6"/>
      <c r="J219" s="6"/>
      <c r="K219" s="6"/>
      <c r="L219" s="116"/>
    </row>
    <row r="220" spans="1:12" x14ac:dyDescent="0.2">
      <c r="A220" s="68" t="s">
        <v>7</v>
      </c>
      <c r="B220" s="115"/>
      <c r="C220" s="12"/>
      <c r="D220" s="12"/>
      <c r="E220" s="12"/>
      <c r="F220" s="105" t="s">
        <v>219</v>
      </c>
      <c r="G220" s="6"/>
      <c r="H220" s="6"/>
      <c r="I220" s="6"/>
      <c r="J220" s="6"/>
      <c r="K220" s="6"/>
      <c r="L220" s="116"/>
    </row>
    <row r="221" spans="1:12" ht="10.5" thickBot="1" x14ac:dyDescent="0.25">
      <c r="A221" s="68" t="s">
        <v>8</v>
      </c>
      <c r="B221" s="117"/>
      <c r="C221" s="14"/>
      <c r="D221" s="14"/>
      <c r="E221" s="14"/>
      <c r="F221" s="106" t="s">
        <v>130</v>
      </c>
      <c r="G221" s="7"/>
      <c r="H221" s="7"/>
      <c r="I221" s="7"/>
      <c r="J221" s="7"/>
      <c r="K221" s="7"/>
      <c r="L221" s="118"/>
    </row>
    <row r="222" spans="1:12" ht="11" thickBot="1" x14ac:dyDescent="0.25">
      <c r="A222" s="68" t="s">
        <v>6</v>
      </c>
      <c r="B222" s="113">
        <f>1+MAX($B$13:B221)</f>
        <v>50</v>
      </c>
      <c r="C222" s="55" t="s">
        <v>217</v>
      </c>
      <c r="D222" s="75"/>
      <c r="E222" s="55" t="s">
        <v>140</v>
      </c>
      <c r="F222" s="76" t="s">
        <v>218</v>
      </c>
      <c r="G222" s="55" t="s">
        <v>141</v>
      </c>
      <c r="H222" s="56">
        <v>60</v>
      </c>
      <c r="I222" s="79"/>
      <c r="J222" s="56" t="str">
        <f>IF(ISNUMBER(I222),ROUND(H222*I222,3),"")</f>
        <v/>
      </c>
      <c r="K222" s="58"/>
      <c r="L222" s="114">
        <f>ROUND(H222*K222,2)</f>
        <v>0</v>
      </c>
    </row>
    <row r="223" spans="1:12" x14ac:dyDescent="0.2">
      <c r="A223" s="68" t="s">
        <v>5</v>
      </c>
      <c r="B223" s="115"/>
      <c r="C223" s="12"/>
      <c r="D223" s="12"/>
      <c r="E223" s="12"/>
      <c r="F223" s="77"/>
      <c r="G223" s="6"/>
      <c r="H223" s="6"/>
      <c r="I223" s="6"/>
      <c r="J223" s="6"/>
      <c r="K223" s="6"/>
      <c r="L223" s="116"/>
    </row>
    <row r="224" spans="1:12" x14ac:dyDescent="0.2">
      <c r="A224" s="68" t="s">
        <v>7</v>
      </c>
      <c r="B224" s="115"/>
      <c r="C224" s="12"/>
      <c r="D224" s="12"/>
      <c r="E224" s="12"/>
      <c r="F224" s="105" t="s">
        <v>219</v>
      </c>
      <c r="G224" s="6"/>
      <c r="H224" s="6"/>
      <c r="I224" s="6"/>
      <c r="J224" s="6"/>
      <c r="K224" s="6"/>
      <c r="L224" s="116"/>
    </row>
    <row r="225" spans="1:12" ht="10.5" thickBot="1" x14ac:dyDescent="0.25">
      <c r="A225" s="68" t="s">
        <v>8</v>
      </c>
      <c r="B225" s="117"/>
      <c r="C225" s="14"/>
      <c r="D225" s="14"/>
      <c r="E225" s="14"/>
      <c r="F225" s="106" t="s">
        <v>130</v>
      </c>
      <c r="G225" s="7"/>
      <c r="H225" s="7"/>
      <c r="I225" s="7"/>
      <c r="J225" s="7"/>
      <c r="K225" s="7"/>
      <c r="L225" s="118"/>
    </row>
    <row r="226" spans="1:12" ht="13.5" thickBot="1" x14ac:dyDescent="0.25">
      <c r="A226" s="110" t="s">
        <v>82</v>
      </c>
      <c r="B226" s="119" t="s">
        <v>151</v>
      </c>
      <c r="C226" s="120" t="str">
        <f xml:space="preserve"> CONCATENATE("za Díl ",C217)</f>
        <v>za Díl M6</v>
      </c>
      <c r="D226" s="121"/>
      <c r="E226" s="121"/>
      <c r="F226" s="122" t="s">
        <v>214</v>
      </c>
      <c r="G226" s="123"/>
      <c r="H226" s="123"/>
      <c r="I226" s="123"/>
      <c r="J226" s="124"/>
      <c r="K226" s="123"/>
      <c r="L226" s="125">
        <f>SUM(L218:L225)</f>
        <v>0</v>
      </c>
    </row>
    <row r="227" spans="1:12" ht="13.5" thickBot="1" x14ac:dyDescent="0.25">
      <c r="A227" s="67" t="s">
        <v>29</v>
      </c>
      <c r="B227" s="111" t="s">
        <v>19</v>
      </c>
      <c r="C227" s="100" t="s">
        <v>220</v>
      </c>
      <c r="D227" s="101"/>
      <c r="E227" s="101"/>
      <c r="F227" s="100" t="s">
        <v>221</v>
      </c>
      <c r="G227" s="102"/>
      <c r="H227" s="102"/>
      <c r="I227" s="102"/>
      <c r="J227" s="103"/>
      <c r="K227" s="102"/>
      <c r="L227" s="112"/>
    </row>
    <row r="228" spans="1:12" ht="11" thickBot="1" x14ac:dyDescent="0.25">
      <c r="A228" s="68" t="s">
        <v>6</v>
      </c>
      <c r="B228" s="113">
        <f>1+MAX($B$13:B227)</f>
        <v>51</v>
      </c>
      <c r="C228" s="55" t="s">
        <v>354</v>
      </c>
      <c r="D228" s="75"/>
      <c r="E228" s="55" t="s">
        <v>156</v>
      </c>
      <c r="F228" s="76" t="s">
        <v>222</v>
      </c>
      <c r="G228" s="55" t="s">
        <v>223</v>
      </c>
      <c r="H228" s="56">
        <v>0.1</v>
      </c>
      <c r="I228" s="79"/>
      <c r="J228" s="56" t="str">
        <f>IF(ISNUMBER(I228),ROUND(H228*I228,3),"")</f>
        <v/>
      </c>
      <c r="K228" s="58"/>
      <c r="L228" s="114">
        <f>ROUND(H228*K228,2)</f>
        <v>0</v>
      </c>
    </row>
    <row r="229" spans="1:12" x14ac:dyDescent="0.2">
      <c r="A229" s="68" t="s">
        <v>5</v>
      </c>
      <c r="B229" s="115"/>
      <c r="C229" s="12"/>
      <c r="D229" s="12"/>
      <c r="E229" s="12"/>
      <c r="F229" s="77"/>
      <c r="G229" s="6"/>
      <c r="H229" s="6"/>
      <c r="I229" s="6"/>
      <c r="J229" s="6"/>
      <c r="K229" s="6"/>
      <c r="L229" s="116"/>
    </row>
    <row r="230" spans="1:12" ht="20" x14ac:dyDescent="0.2">
      <c r="A230" s="68" t="s">
        <v>7</v>
      </c>
      <c r="B230" s="115"/>
      <c r="C230" s="12"/>
      <c r="D230" s="12"/>
      <c r="E230" s="12"/>
      <c r="F230" s="105" t="s">
        <v>353</v>
      </c>
      <c r="G230" s="6"/>
      <c r="H230" s="6"/>
      <c r="I230" s="6"/>
      <c r="J230" s="6"/>
      <c r="K230" s="6"/>
      <c r="L230" s="116"/>
    </row>
    <row r="231" spans="1:12" ht="30.5" thickBot="1" x14ac:dyDescent="0.25">
      <c r="A231" s="68" t="s">
        <v>8</v>
      </c>
      <c r="B231" s="117"/>
      <c r="C231" s="14"/>
      <c r="D231" s="14"/>
      <c r="E231" s="14"/>
      <c r="F231" s="106" t="s">
        <v>225</v>
      </c>
      <c r="G231" s="7"/>
      <c r="H231" s="7"/>
      <c r="I231" s="7"/>
      <c r="J231" s="7"/>
      <c r="K231" s="7"/>
      <c r="L231" s="118"/>
    </row>
    <row r="232" spans="1:12" ht="11" thickBot="1" x14ac:dyDescent="0.25">
      <c r="A232" s="68" t="s">
        <v>6</v>
      </c>
      <c r="B232" s="113">
        <f>1+MAX($B$13:B231)</f>
        <v>52</v>
      </c>
      <c r="C232" s="55" t="s">
        <v>355</v>
      </c>
      <c r="D232" s="75"/>
      <c r="E232" s="55" t="s">
        <v>156</v>
      </c>
      <c r="F232" s="76" t="s">
        <v>226</v>
      </c>
      <c r="G232" s="55" t="s">
        <v>119</v>
      </c>
      <c r="H232" s="56">
        <v>100</v>
      </c>
      <c r="I232" s="79"/>
      <c r="J232" s="56" t="str">
        <f>IF(ISNUMBER(I232),ROUND(H232*I232,3),"")</f>
        <v/>
      </c>
      <c r="K232" s="58"/>
      <c r="L232" s="114">
        <f>ROUND(H232*K232,2)</f>
        <v>0</v>
      </c>
    </row>
    <row r="233" spans="1:12" x14ac:dyDescent="0.2">
      <c r="A233" s="68" t="s">
        <v>5</v>
      </c>
      <c r="B233" s="115"/>
      <c r="C233" s="12"/>
      <c r="D233" s="12"/>
      <c r="E233" s="12"/>
      <c r="F233" s="77"/>
      <c r="G233" s="6"/>
      <c r="H233" s="6"/>
      <c r="I233" s="6"/>
      <c r="J233" s="6"/>
      <c r="K233" s="6"/>
      <c r="L233" s="116"/>
    </row>
    <row r="234" spans="1:12" ht="20" x14ac:dyDescent="0.2">
      <c r="A234" s="68" t="s">
        <v>7</v>
      </c>
      <c r="B234" s="115"/>
      <c r="C234" s="12"/>
      <c r="D234" s="12"/>
      <c r="E234" s="12"/>
      <c r="F234" s="105" t="s">
        <v>353</v>
      </c>
      <c r="G234" s="6"/>
      <c r="H234" s="6"/>
      <c r="I234" s="6"/>
      <c r="J234" s="6"/>
      <c r="K234" s="6"/>
      <c r="L234" s="116"/>
    </row>
    <row r="235" spans="1:12" ht="70.5" thickBot="1" x14ac:dyDescent="0.25">
      <c r="A235" s="68" t="s">
        <v>8</v>
      </c>
      <c r="B235" s="117"/>
      <c r="C235" s="14"/>
      <c r="D235" s="14"/>
      <c r="E235" s="14"/>
      <c r="F235" s="106" t="s">
        <v>227</v>
      </c>
      <c r="G235" s="7"/>
      <c r="H235" s="7"/>
      <c r="I235" s="7"/>
      <c r="J235" s="7"/>
      <c r="K235" s="7"/>
      <c r="L235" s="118"/>
    </row>
    <row r="236" spans="1:12" ht="11" thickBot="1" x14ac:dyDescent="0.25">
      <c r="A236" s="68" t="s">
        <v>6</v>
      </c>
      <c r="B236" s="113">
        <f>1+MAX($B$13:B235)</f>
        <v>53</v>
      </c>
      <c r="C236" s="55" t="s">
        <v>357</v>
      </c>
      <c r="D236" s="75"/>
      <c r="E236" s="55" t="s">
        <v>156</v>
      </c>
      <c r="F236" s="76" t="s">
        <v>230</v>
      </c>
      <c r="G236" s="55" t="s">
        <v>119</v>
      </c>
      <c r="H236" s="56">
        <v>75</v>
      </c>
      <c r="I236" s="79"/>
      <c r="J236" s="56" t="str">
        <f>IF(ISNUMBER(I236),ROUND(H236*I236,3),"")</f>
        <v/>
      </c>
      <c r="K236" s="58"/>
      <c r="L236" s="114">
        <f>ROUND(H236*K236,2)</f>
        <v>0</v>
      </c>
    </row>
    <row r="237" spans="1:12" x14ac:dyDescent="0.2">
      <c r="A237" s="68" t="s">
        <v>5</v>
      </c>
      <c r="B237" s="115"/>
      <c r="C237" s="12"/>
      <c r="D237" s="12"/>
      <c r="E237" s="12"/>
      <c r="F237" s="77"/>
      <c r="G237" s="6"/>
      <c r="H237" s="6"/>
      <c r="I237" s="6"/>
      <c r="J237" s="6"/>
      <c r="K237" s="6"/>
      <c r="L237" s="116"/>
    </row>
    <row r="238" spans="1:12" ht="40" x14ac:dyDescent="0.2">
      <c r="A238" s="68" t="s">
        <v>7</v>
      </c>
      <c r="B238" s="115"/>
      <c r="C238" s="12"/>
      <c r="D238" s="12"/>
      <c r="E238" s="12"/>
      <c r="F238" s="105" t="s">
        <v>377</v>
      </c>
      <c r="G238" s="6"/>
      <c r="H238" s="6"/>
      <c r="I238" s="6"/>
      <c r="J238" s="6"/>
      <c r="K238" s="6"/>
      <c r="L238" s="116"/>
    </row>
    <row r="239" spans="1:12" ht="30.5" thickBot="1" x14ac:dyDescent="0.25">
      <c r="A239" s="68" t="s">
        <v>8</v>
      </c>
      <c r="B239" s="117"/>
      <c r="C239" s="14"/>
      <c r="D239" s="14"/>
      <c r="E239" s="14"/>
      <c r="F239" s="106" t="s">
        <v>231</v>
      </c>
      <c r="G239" s="7"/>
      <c r="H239" s="7"/>
      <c r="I239" s="7"/>
      <c r="J239" s="7"/>
      <c r="K239" s="7"/>
      <c r="L239" s="118"/>
    </row>
    <row r="240" spans="1:12" ht="11" thickBot="1" x14ac:dyDescent="0.25">
      <c r="A240" s="68" t="s">
        <v>6</v>
      </c>
      <c r="B240" s="113">
        <f>1+MAX($B$13:B239)</f>
        <v>54</v>
      </c>
      <c r="C240" s="55" t="s">
        <v>358</v>
      </c>
      <c r="D240" s="75"/>
      <c r="E240" s="55" t="s">
        <v>156</v>
      </c>
      <c r="F240" s="76" t="s">
        <v>356</v>
      </c>
      <c r="G240" s="55" t="s">
        <v>119</v>
      </c>
      <c r="H240" s="56">
        <v>245</v>
      </c>
      <c r="I240" s="79"/>
      <c r="J240" s="56"/>
      <c r="K240" s="58"/>
      <c r="L240" s="114">
        <f>ROUND(H240*K240,2)</f>
        <v>0</v>
      </c>
    </row>
    <row r="241" spans="1:12" x14ac:dyDescent="0.2">
      <c r="A241" s="68" t="s">
        <v>5</v>
      </c>
      <c r="B241" s="115"/>
      <c r="C241" s="12"/>
      <c r="D241" s="12"/>
      <c r="E241" s="12"/>
      <c r="F241" s="77"/>
      <c r="G241" s="6"/>
      <c r="H241" s="6"/>
      <c r="I241" s="6"/>
      <c r="J241" s="6"/>
      <c r="K241" s="6"/>
      <c r="L241" s="116"/>
    </row>
    <row r="242" spans="1:12" ht="40" x14ac:dyDescent="0.2">
      <c r="A242" s="68" t="s">
        <v>7</v>
      </c>
      <c r="B242" s="115"/>
      <c r="C242" s="12"/>
      <c r="D242" s="12"/>
      <c r="E242" s="12"/>
      <c r="F242" s="105" t="s">
        <v>378</v>
      </c>
      <c r="G242" s="6"/>
      <c r="H242" s="6"/>
      <c r="I242" s="6"/>
      <c r="J242" s="6"/>
      <c r="K242" s="6"/>
      <c r="L242" s="116"/>
    </row>
    <row r="243" spans="1:12" ht="20.5" thickBot="1" x14ac:dyDescent="0.25">
      <c r="A243" s="68" t="s">
        <v>8</v>
      </c>
      <c r="B243" s="117"/>
      <c r="C243" s="14"/>
      <c r="D243" s="14"/>
      <c r="E243" s="14"/>
      <c r="F243" s="106" t="s">
        <v>232</v>
      </c>
      <c r="G243" s="7"/>
      <c r="H243" s="7"/>
      <c r="I243" s="7"/>
      <c r="J243" s="7"/>
      <c r="K243" s="7"/>
      <c r="L243" s="118"/>
    </row>
    <row r="244" spans="1:12" ht="11" thickBot="1" x14ac:dyDescent="0.25">
      <c r="A244" s="68" t="s">
        <v>6</v>
      </c>
      <c r="B244" s="113">
        <f>1+MAX($B$13:B243)</f>
        <v>55</v>
      </c>
      <c r="C244" s="55" t="s">
        <v>360</v>
      </c>
      <c r="D244" s="75"/>
      <c r="E244" s="55" t="s">
        <v>156</v>
      </c>
      <c r="F244" s="76" t="s">
        <v>228</v>
      </c>
      <c r="G244" s="55" t="s">
        <v>119</v>
      </c>
      <c r="H244" s="56">
        <v>245</v>
      </c>
      <c r="I244" s="79"/>
      <c r="J244" s="56" t="str">
        <f>IF(ISNUMBER(I244),ROUND(H244*I244,3),"")</f>
        <v/>
      </c>
      <c r="K244" s="58"/>
      <c r="L244" s="114">
        <f>ROUND(H244*K244,2)</f>
        <v>0</v>
      </c>
    </row>
    <row r="245" spans="1:12" x14ac:dyDescent="0.2">
      <c r="A245" s="68" t="s">
        <v>5</v>
      </c>
      <c r="B245" s="115"/>
      <c r="C245" s="12"/>
      <c r="D245" s="12"/>
      <c r="E245" s="12"/>
      <c r="F245" s="77"/>
      <c r="G245" s="6"/>
      <c r="H245" s="6"/>
      <c r="I245" s="6"/>
      <c r="J245" s="6"/>
      <c r="K245" s="6"/>
      <c r="L245" s="116"/>
    </row>
    <row r="246" spans="1:12" ht="40" x14ac:dyDescent="0.2">
      <c r="A246" s="68" t="s">
        <v>7</v>
      </c>
      <c r="B246" s="115"/>
      <c r="C246" s="12"/>
      <c r="D246" s="12"/>
      <c r="E246" s="12"/>
      <c r="F246" s="105" t="s">
        <v>379</v>
      </c>
      <c r="G246" s="6"/>
      <c r="H246" s="6"/>
      <c r="I246" s="6"/>
      <c r="J246" s="6"/>
      <c r="K246" s="6"/>
      <c r="L246" s="116"/>
    </row>
    <row r="247" spans="1:12" ht="20.5" thickBot="1" x14ac:dyDescent="0.25">
      <c r="A247" s="68" t="s">
        <v>8</v>
      </c>
      <c r="B247" s="117"/>
      <c r="C247" s="14"/>
      <c r="D247" s="14"/>
      <c r="E247" s="14"/>
      <c r="F247" s="106" t="s">
        <v>229</v>
      </c>
      <c r="G247" s="7"/>
      <c r="H247" s="7"/>
      <c r="I247" s="7"/>
      <c r="J247" s="7"/>
      <c r="K247" s="7"/>
      <c r="L247" s="118"/>
    </row>
    <row r="248" spans="1:12" ht="11" thickBot="1" x14ac:dyDescent="0.25">
      <c r="A248" s="68" t="s">
        <v>6</v>
      </c>
      <c r="B248" s="113">
        <f>1+MAX($B$13:B247)</f>
        <v>56</v>
      </c>
      <c r="C248" s="55" t="s">
        <v>361</v>
      </c>
      <c r="D248" s="75"/>
      <c r="E248" s="55" t="s">
        <v>156</v>
      </c>
      <c r="F248" s="76" t="s">
        <v>230</v>
      </c>
      <c r="G248" s="55" t="s">
        <v>119</v>
      </c>
      <c r="H248" s="56">
        <v>60</v>
      </c>
      <c r="I248" s="79"/>
      <c r="J248" s="56" t="str">
        <f>IF(ISNUMBER(I248),ROUND(H248*I248,3),"")</f>
        <v/>
      </c>
      <c r="K248" s="58"/>
      <c r="L248" s="114">
        <f>ROUND(H248*K248,2)</f>
        <v>0</v>
      </c>
    </row>
    <row r="249" spans="1:12" x14ac:dyDescent="0.2">
      <c r="A249" s="68" t="s">
        <v>5</v>
      </c>
      <c r="B249" s="115"/>
      <c r="C249" s="12"/>
      <c r="D249" s="12"/>
      <c r="E249" s="12"/>
      <c r="F249" s="77" t="s">
        <v>381</v>
      </c>
      <c r="G249" s="6"/>
      <c r="H249" s="6"/>
      <c r="I249" s="6"/>
      <c r="J249" s="6"/>
      <c r="K249" s="6"/>
      <c r="L249" s="116"/>
    </row>
    <row r="250" spans="1:12" ht="50" x14ac:dyDescent="0.2">
      <c r="A250" s="68" t="s">
        <v>7</v>
      </c>
      <c r="B250" s="115"/>
      <c r="C250" s="12"/>
      <c r="D250" s="12"/>
      <c r="E250" s="12"/>
      <c r="F250" s="105" t="s">
        <v>380</v>
      </c>
      <c r="G250" s="6"/>
      <c r="H250" s="6"/>
      <c r="I250" s="6"/>
      <c r="J250" s="6"/>
      <c r="K250" s="6"/>
      <c r="L250" s="116"/>
    </row>
    <row r="251" spans="1:12" ht="20.5" thickBot="1" x14ac:dyDescent="0.25">
      <c r="A251" s="68" t="s">
        <v>8</v>
      </c>
      <c r="B251" s="117"/>
      <c r="C251" s="14"/>
      <c r="D251" s="14"/>
      <c r="E251" s="14"/>
      <c r="F251" s="106" t="s">
        <v>233</v>
      </c>
      <c r="G251" s="7"/>
      <c r="H251" s="7"/>
      <c r="I251" s="7"/>
      <c r="J251" s="7"/>
      <c r="K251" s="7"/>
      <c r="L251" s="118"/>
    </row>
    <row r="252" spans="1:12" ht="11" thickBot="1" x14ac:dyDescent="0.25">
      <c r="A252" s="68" t="s">
        <v>6</v>
      </c>
      <c r="B252" s="113">
        <f>1+MAX($B$13:B251)</f>
        <v>57</v>
      </c>
      <c r="C252" s="55" t="s">
        <v>362</v>
      </c>
      <c r="D252" s="75"/>
      <c r="E252" s="55" t="s">
        <v>156</v>
      </c>
      <c r="F252" s="76" t="s">
        <v>234</v>
      </c>
      <c r="G252" s="55" t="s">
        <v>235</v>
      </c>
      <c r="H252" s="56">
        <v>200</v>
      </c>
      <c r="I252" s="79"/>
      <c r="J252" s="56" t="str">
        <f>IF(ISNUMBER(I252),ROUND(H252*I252,3),"")</f>
        <v/>
      </c>
      <c r="K252" s="58"/>
      <c r="L252" s="114">
        <f>ROUND(H252*K252,2)</f>
        <v>0</v>
      </c>
    </row>
    <row r="253" spans="1:12" x14ac:dyDescent="0.2">
      <c r="A253" s="68" t="s">
        <v>5</v>
      </c>
      <c r="B253" s="115"/>
      <c r="C253" s="12"/>
      <c r="D253" s="12"/>
      <c r="E253" s="12"/>
      <c r="F253" s="77" t="s">
        <v>359</v>
      </c>
      <c r="G253" s="6"/>
      <c r="H253" s="6"/>
      <c r="I253" s="6"/>
      <c r="J253" s="6"/>
      <c r="K253" s="6"/>
      <c r="L253" s="116"/>
    </row>
    <row r="254" spans="1:12" x14ac:dyDescent="0.2">
      <c r="A254" s="68" t="s">
        <v>7</v>
      </c>
      <c r="B254" s="115"/>
      <c r="C254" s="12"/>
      <c r="D254" s="12"/>
      <c r="E254" s="12"/>
      <c r="F254" s="105" t="s">
        <v>224</v>
      </c>
      <c r="G254" s="6"/>
      <c r="H254" s="6"/>
      <c r="I254" s="6"/>
      <c r="J254" s="6"/>
      <c r="K254" s="6"/>
      <c r="L254" s="116"/>
    </row>
    <row r="255" spans="1:12" ht="20.5" thickBot="1" x14ac:dyDescent="0.25">
      <c r="A255" s="68" t="s">
        <v>8</v>
      </c>
      <c r="B255" s="117"/>
      <c r="C255" s="14"/>
      <c r="D255" s="14"/>
      <c r="E255" s="14"/>
      <c r="F255" s="106" t="s">
        <v>236</v>
      </c>
      <c r="G255" s="7"/>
      <c r="H255" s="7"/>
      <c r="I255" s="7"/>
      <c r="J255" s="7"/>
      <c r="K255" s="7"/>
      <c r="L255" s="118"/>
    </row>
    <row r="256" spans="1:12" ht="13.5" thickBot="1" x14ac:dyDescent="0.25">
      <c r="A256" s="110" t="s">
        <v>82</v>
      </c>
      <c r="B256" s="119" t="s">
        <v>151</v>
      </c>
      <c r="C256" s="120" t="str">
        <f xml:space="preserve"> CONCATENATE("za Díl ",C227)</f>
        <v>za Díl M7</v>
      </c>
      <c r="D256" s="121"/>
      <c r="E256" s="121"/>
      <c r="F256" s="122" t="s">
        <v>221</v>
      </c>
      <c r="G256" s="123"/>
      <c r="H256" s="123"/>
      <c r="I256" s="123"/>
      <c r="J256" s="124"/>
      <c r="K256" s="123"/>
      <c r="L256" s="125">
        <f>SUM(L228:L255)</f>
        <v>0</v>
      </c>
    </row>
    <row r="257" spans="1:12" ht="13.5" thickBot="1" x14ac:dyDescent="0.25">
      <c r="A257" s="67" t="s">
        <v>29</v>
      </c>
      <c r="B257" s="111" t="s">
        <v>19</v>
      </c>
      <c r="C257" s="100" t="s">
        <v>237</v>
      </c>
      <c r="D257" s="101"/>
      <c r="E257" s="101"/>
      <c r="F257" s="100" t="s">
        <v>238</v>
      </c>
      <c r="G257" s="102"/>
      <c r="H257" s="102"/>
      <c r="I257" s="102"/>
      <c r="J257" s="103"/>
      <c r="K257" s="102"/>
      <c r="L257" s="112"/>
    </row>
    <row r="258" spans="1:12" ht="11" thickBot="1" x14ac:dyDescent="0.25">
      <c r="A258" s="8" t="s">
        <v>6</v>
      </c>
      <c r="B258" s="113">
        <f>1+MAX($B$13:B257)</f>
        <v>58</v>
      </c>
      <c r="C258" s="55" t="s">
        <v>386</v>
      </c>
      <c r="D258" s="75"/>
      <c r="E258" s="55" t="s">
        <v>156</v>
      </c>
      <c r="F258" s="76" t="s">
        <v>397</v>
      </c>
      <c r="G258" s="55" t="s">
        <v>178</v>
      </c>
      <c r="H258" s="56">
        <v>61.042999999999999</v>
      </c>
      <c r="I258" s="79"/>
      <c r="J258" s="56"/>
      <c r="K258" s="58"/>
      <c r="L258" s="114">
        <f>ROUND(H258*K258,2)</f>
        <v>0</v>
      </c>
    </row>
    <row r="259" spans="1:12" x14ac:dyDescent="0.2">
      <c r="A259" s="68" t="s">
        <v>5</v>
      </c>
      <c r="B259" s="115"/>
      <c r="C259" s="12"/>
      <c r="D259" s="12"/>
      <c r="E259" s="12"/>
      <c r="F259" s="133"/>
      <c r="G259" s="6"/>
      <c r="H259" s="6"/>
      <c r="I259" s="6"/>
      <c r="J259" s="6"/>
      <c r="K259" s="6"/>
      <c r="L259" s="116"/>
    </row>
    <row r="260" spans="1:12" ht="40" x14ac:dyDescent="0.2">
      <c r="A260" s="68" t="s">
        <v>7</v>
      </c>
      <c r="B260" s="115"/>
      <c r="C260" s="12"/>
      <c r="D260" s="12"/>
      <c r="E260" s="12"/>
      <c r="F260" s="105" t="s">
        <v>382</v>
      </c>
      <c r="G260" s="6"/>
      <c r="H260" s="6"/>
      <c r="I260" s="6"/>
      <c r="J260" s="6"/>
      <c r="K260" s="6"/>
      <c r="L260" s="116"/>
    </row>
    <row r="261" spans="1:12" ht="10.5" thickBot="1" x14ac:dyDescent="0.25">
      <c r="A261" s="68" t="s">
        <v>8</v>
      </c>
      <c r="B261" s="117"/>
      <c r="C261" s="14"/>
      <c r="D261" s="14"/>
      <c r="E261" s="14"/>
      <c r="F261" s="106" t="s">
        <v>396</v>
      </c>
      <c r="G261" s="7"/>
      <c r="H261" s="7"/>
      <c r="I261" s="7"/>
      <c r="J261" s="7"/>
      <c r="K261" s="7"/>
      <c r="L261" s="118"/>
    </row>
    <row r="262" spans="1:12" ht="11" thickBot="1" x14ac:dyDescent="0.25">
      <c r="A262" s="8" t="s">
        <v>6</v>
      </c>
      <c r="B262" s="113">
        <f>1+MAX($B$13:B261)</f>
        <v>59</v>
      </c>
      <c r="C262" s="55" t="s">
        <v>387</v>
      </c>
      <c r="D262" s="75"/>
      <c r="E262" s="55" t="s">
        <v>156</v>
      </c>
      <c r="F262" s="76" t="s">
        <v>243</v>
      </c>
      <c r="G262" s="55" t="s">
        <v>178</v>
      </c>
      <c r="H262" s="56">
        <v>61.042999999999999</v>
      </c>
      <c r="I262" s="79"/>
      <c r="J262" s="56"/>
      <c r="K262" s="58"/>
      <c r="L262" s="114">
        <f>ROUND((ROUND(H262,3))*(ROUND(K262,2)),2)</f>
        <v>0</v>
      </c>
    </row>
    <row r="263" spans="1:12" x14ac:dyDescent="0.2">
      <c r="A263" s="68" t="s">
        <v>5</v>
      </c>
      <c r="B263" s="115"/>
      <c r="C263" s="12"/>
      <c r="D263" s="12"/>
      <c r="E263" s="12"/>
      <c r="F263" s="133"/>
      <c r="G263" s="6"/>
      <c r="H263" s="6"/>
      <c r="I263" s="6"/>
      <c r="J263" s="6"/>
      <c r="K263" s="6"/>
      <c r="L263" s="116"/>
    </row>
    <row r="264" spans="1:12" ht="40" x14ac:dyDescent="0.2">
      <c r="A264" s="68" t="s">
        <v>7</v>
      </c>
      <c r="B264" s="115"/>
      <c r="C264" s="12"/>
      <c r="D264" s="12"/>
      <c r="E264" s="12"/>
      <c r="F264" s="105" t="s">
        <v>382</v>
      </c>
      <c r="G264" s="6"/>
      <c r="H264" s="6"/>
      <c r="I264" s="6"/>
      <c r="J264" s="6"/>
      <c r="K264" s="6"/>
      <c r="L264" s="116"/>
    </row>
    <row r="265" spans="1:12" ht="10.5" thickBot="1" x14ac:dyDescent="0.25">
      <c r="A265" s="68" t="s">
        <v>8</v>
      </c>
      <c r="B265" s="117"/>
      <c r="C265" s="14"/>
      <c r="D265" s="14"/>
      <c r="E265" s="14"/>
      <c r="F265" s="106" t="s">
        <v>398</v>
      </c>
      <c r="G265" s="7"/>
      <c r="H265" s="7"/>
      <c r="I265" s="7"/>
      <c r="J265" s="7"/>
      <c r="K265" s="7"/>
      <c r="L265" s="118"/>
    </row>
    <row r="266" spans="1:12" ht="13.5" thickBot="1" x14ac:dyDescent="0.25">
      <c r="A266" s="110" t="s">
        <v>82</v>
      </c>
      <c r="B266" s="119" t="s">
        <v>151</v>
      </c>
      <c r="C266" s="120" t="str">
        <f xml:space="preserve"> CONCATENATE("za Díl ",C257)</f>
        <v>za Díl M9</v>
      </c>
      <c r="D266" s="121"/>
      <c r="E266" s="121"/>
      <c r="F266" s="122" t="s">
        <v>238</v>
      </c>
      <c r="G266" s="123"/>
      <c r="H266" s="123"/>
      <c r="I266" s="123"/>
      <c r="J266" s="124"/>
      <c r="K266" s="123"/>
      <c r="L266" s="125">
        <f>SUM(L258:L265)</f>
        <v>0</v>
      </c>
    </row>
    <row r="267" spans="1:12" ht="13.5" thickBot="1" x14ac:dyDescent="0.25">
      <c r="A267" s="67" t="s">
        <v>29</v>
      </c>
      <c r="B267" s="111" t="s">
        <v>19</v>
      </c>
      <c r="C267" s="100" t="s">
        <v>240</v>
      </c>
      <c r="D267" s="101"/>
      <c r="E267" s="101"/>
      <c r="F267" s="100" t="s">
        <v>241</v>
      </c>
      <c r="G267" s="102"/>
      <c r="H267" s="102"/>
      <c r="I267" s="102"/>
      <c r="J267" s="103"/>
      <c r="K267" s="102"/>
      <c r="L267" s="112"/>
    </row>
    <row r="268" spans="1:12" ht="20.5" thickBot="1" x14ac:dyDescent="0.25">
      <c r="A268" s="68" t="s">
        <v>6</v>
      </c>
      <c r="B268" s="113">
        <f>1+MAX($B$13:B267)</f>
        <v>60</v>
      </c>
      <c r="C268" s="55" t="s">
        <v>388</v>
      </c>
      <c r="D268" s="75"/>
      <c r="E268" s="55" t="s">
        <v>156</v>
      </c>
      <c r="F268" s="76" t="s">
        <v>242</v>
      </c>
      <c r="G268" s="55" t="s">
        <v>239</v>
      </c>
      <c r="H268" s="56">
        <v>109.878</v>
      </c>
      <c r="I268" s="79"/>
      <c r="J268" s="56" t="str">
        <f>IF(ISNUMBER(I268),ROUND(H268*I268,3),"")</f>
        <v/>
      </c>
      <c r="K268" s="58"/>
      <c r="L268" s="114">
        <f>ROUND(H268*K268,2)</f>
        <v>0</v>
      </c>
    </row>
    <row r="269" spans="1:12" x14ac:dyDescent="0.2">
      <c r="A269" s="68" t="s">
        <v>5</v>
      </c>
      <c r="B269" s="115"/>
      <c r="C269" s="12"/>
      <c r="D269" s="12"/>
      <c r="E269" s="12"/>
      <c r="F269" s="77"/>
      <c r="G269" s="6"/>
      <c r="H269" s="6"/>
      <c r="I269" s="6"/>
      <c r="J269" s="6"/>
      <c r="K269" s="6"/>
      <c r="L269" s="116"/>
    </row>
    <row r="270" spans="1:12" ht="40" x14ac:dyDescent="0.2">
      <c r="A270" s="68" t="s">
        <v>7</v>
      </c>
      <c r="B270" s="115"/>
      <c r="C270" s="12"/>
      <c r="D270" s="12"/>
      <c r="E270" s="12"/>
      <c r="F270" s="105" t="s">
        <v>383</v>
      </c>
      <c r="G270" s="6"/>
      <c r="H270" s="6"/>
      <c r="I270" s="6"/>
      <c r="J270" s="6"/>
      <c r="K270" s="6"/>
      <c r="L270" s="116"/>
    </row>
    <row r="271" spans="1:12" ht="10.5" thickBot="1" x14ac:dyDescent="0.25">
      <c r="A271" s="68" t="s">
        <v>8</v>
      </c>
      <c r="B271" s="117"/>
      <c r="C271" s="14"/>
      <c r="D271" s="14"/>
      <c r="E271" s="14"/>
      <c r="F271" s="106" t="s">
        <v>399</v>
      </c>
      <c r="G271" s="7"/>
      <c r="H271" s="7"/>
      <c r="I271" s="7"/>
      <c r="J271" s="7"/>
      <c r="K271" s="7"/>
      <c r="L271" s="118"/>
    </row>
    <row r="272" spans="1:12" ht="13.5" thickBot="1" x14ac:dyDescent="0.25">
      <c r="A272" s="110" t="s">
        <v>82</v>
      </c>
      <c r="B272" s="119" t="s">
        <v>151</v>
      </c>
      <c r="C272" s="120" t="str">
        <f xml:space="preserve"> CONCATENATE("za Díl ",C267)</f>
        <v>za Díl 015</v>
      </c>
      <c r="D272" s="121"/>
      <c r="E272" s="121"/>
      <c r="F272" s="122" t="s">
        <v>241</v>
      </c>
      <c r="G272" s="123"/>
      <c r="H272" s="123"/>
      <c r="I272" s="123"/>
      <c r="J272" s="124"/>
      <c r="K272" s="123"/>
      <c r="L272" s="125">
        <f>SUM(L268:L271)</f>
        <v>0</v>
      </c>
    </row>
    <row r="273" spans="1:12" ht="13.5" thickBot="1" x14ac:dyDescent="0.25">
      <c r="A273" s="67" t="s">
        <v>29</v>
      </c>
      <c r="B273" s="111" t="s">
        <v>19</v>
      </c>
      <c r="C273" s="100" t="s">
        <v>244</v>
      </c>
      <c r="D273" s="101"/>
      <c r="E273" s="101"/>
      <c r="F273" s="100" t="s">
        <v>245</v>
      </c>
      <c r="G273" s="102"/>
      <c r="H273" s="102"/>
      <c r="I273" s="102"/>
      <c r="J273" s="103"/>
      <c r="K273" s="102"/>
      <c r="L273" s="112"/>
    </row>
    <row r="274" spans="1:12" ht="11" thickBot="1" x14ac:dyDescent="0.25">
      <c r="A274" s="68" t="s">
        <v>6</v>
      </c>
      <c r="B274" s="113">
        <f>1+MAX($B$13:B273)</f>
        <v>61</v>
      </c>
      <c r="C274" s="55" t="s">
        <v>400</v>
      </c>
      <c r="D274" s="75"/>
      <c r="E274" s="55" t="s">
        <v>156</v>
      </c>
      <c r="F274" s="76" t="s">
        <v>246</v>
      </c>
      <c r="G274" s="55" t="s">
        <v>141</v>
      </c>
      <c r="H274" s="56">
        <v>2</v>
      </c>
      <c r="I274" s="79"/>
      <c r="J274" s="56" t="str">
        <f>IF(ISNUMBER(I274),ROUND(H274*I274,3),"")</f>
        <v/>
      </c>
      <c r="K274" s="58"/>
      <c r="L274" s="114">
        <f>ROUND(H274*K274,2)</f>
        <v>0</v>
      </c>
    </row>
    <row r="275" spans="1:12" x14ac:dyDescent="0.2">
      <c r="A275" s="68" t="s">
        <v>5</v>
      </c>
      <c r="B275" s="115"/>
      <c r="C275" s="12"/>
      <c r="D275" s="12"/>
      <c r="E275" s="12"/>
      <c r="F275" s="77"/>
      <c r="G275" s="6"/>
      <c r="H275" s="6"/>
      <c r="I275" s="6"/>
      <c r="J275" s="6"/>
      <c r="K275" s="6"/>
      <c r="L275" s="116"/>
    </row>
    <row r="276" spans="1:12" x14ac:dyDescent="0.2">
      <c r="A276" s="68" t="s">
        <v>7</v>
      </c>
      <c r="B276" s="115"/>
      <c r="C276" s="12"/>
      <c r="D276" s="12"/>
      <c r="E276" s="12"/>
      <c r="F276" s="105" t="s">
        <v>142</v>
      </c>
      <c r="G276" s="6"/>
      <c r="H276" s="6"/>
      <c r="I276" s="6"/>
      <c r="J276" s="6"/>
      <c r="K276" s="6"/>
      <c r="L276" s="116"/>
    </row>
    <row r="277" spans="1:12" ht="10.5" thickBot="1" x14ac:dyDescent="0.25">
      <c r="A277" s="68" t="s">
        <v>8</v>
      </c>
      <c r="B277" s="117"/>
      <c r="C277" s="14"/>
      <c r="D277" s="14"/>
      <c r="E277" s="14"/>
      <c r="F277" s="106" t="s">
        <v>384</v>
      </c>
      <c r="G277" s="7"/>
      <c r="H277" s="7"/>
      <c r="I277" s="7"/>
      <c r="J277" s="7"/>
      <c r="K277" s="7"/>
      <c r="L277" s="118"/>
    </row>
    <row r="278" spans="1:12" ht="20.5" thickBot="1" x14ac:dyDescent="0.25">
      <c r="A278" s="68" t="s">
        <v>6</v>
      </c>
      <c r="B278" s="113">
        <f>1+MAX($B$13:B277)</f>
        <v>62</v>
      </c>
      <c r="C278" s="55" t="s">
        <v>247</v>
      </c>
      <c r="D278" s="75"/>
      <c r="E278" s="55" t="s">
        <v>140</v>
      </c>
      <c r="F278" s="76" t="s">
        <v>248</v>
      </c>
      <c r="G278" s="55" t="s">
        <v>141</v>
      </c>
      <c r="H278" s="56">
        <v>1</v>
      </c>
      <c r="I278" s="79"/>
      <c r="J278" s="56" t="str">
        <f>IF(ISNUMBER(I278),ROUND(H278*I278,3),"")</f>
        <v/>
      </c>
      <c r="K278" s="58"/>
      <c r="L278" s="114">
        <f>ROUND(H278*K278,2)</f>
        <v>0</v>
      </c>
    </row>
    <row r="279" spans="1:12" x14ac:dyDescent="0.2">
      <c r="A279" s="68" t="s">
        <v>5</v>
      </c>
      <c r="B279" s="115"/>
      <c r="C279" s="12"/>
      <c r="D279" s="12"/>
      <c r="E279" s="12"/>
      <c r="F279" s="77"/>
      <c r="G279" s="6"/>
      <c r="H279" s="6"/>
      <c r="I279" s="6"/>
      <c r="J279" s="6"/>
      <c r="K279" s="6"/>
      <c r="L279" s="116"/>
    </row>
    <row r="280" spans="1:12" x14ac:dyDescent="0.2">
      <c r="A280" s="68" t="s">
        <v>7</v>
      </c>
      <c r="B280" s="115"/>
      <c r="C280" s="12"/>
      <c r="D280" s="12"/>
      <c r="E280" s="12"/>
      <c r="F280" s="105" t="s">
        <v>142</v>
      </c>
      <c r="G280" s="6"/>
      <c r="H280" s="6"/>
      <c r="I280" s="6"/>
      <c r="J280" s="6"/>
      <c r="K280" s="6"/>
      <c r="L280" s="116"/>
    </row>
    <row r="281" spans="1:12" ht="10.5" thickBot="1" x14ac:dyDescent="0.25">
      <c r="A281" s="68" t="s">
        <v>8</v>
      </c>
      <c r="B281" s="117"/>
      <c r="C281" s="14"/>
      <c r="D281" s="14"/>
      <c r="E281" s="14"/>
      <c r="F281" s="106" t="s">
        <v>130</v>
      </c>
      <c r="G281" s="7"/>
      <c r="H281" s="7"/>
      <c r="I281" s="7"/>
      <c r="J281" s="7"/>
      <c r="K281" s="7"/>
      <c r="L281" s="118"/>
    </row>
    <row r="282" spans="1:12" ht="20.5" thickBot="1" x14ac:dyDescent="0.25">
      <c r="A282" s="68" t="s">
        <v>6</v>
      </c>
      <c r="B282" s="113">
        <f>1+MAX($B$13:B281)</f>
        <v>63</v>
      </c>
      <c r="C282" s="55" t="s">
        <v>249</v>
      </c>
      <c r="D282" s="75"/>
      <c r="E282" s="55" t="s">
        <v>140</v>
      </c>
      <c r="F282" s="76" t="s">
        <v>250</v>
      </c>
      <c r="G282" s="55" t="s">
        <v>141</v>
      </c>
      <c r="H282" s="56">
        <v>35</v>
      </c>
      <c r="I282" s="79"/>
      <c r="J282" s="56" t="str">
        <f>IF(ISNUMBER(I282),ROUND(H282*I282,3),"")</f>
        <v/>
      </c>
      <c r="K282" s="58"/>
      <c r="L282" s="114">
        <f>ROUND(H282*K282,2)</f>
        <v>0</v>
      </c>
    </row>
    <row r="283" spans="1:12" x14ac:dyDescent="0.2">
      <c r="A283" s="68" t="s">
        <v>5</v>
      </c>
      <c r="B283" s="115"/>
      <c r="C283" s="12"/>
      <c r="D283" s="12"/>
      <c r="E283" s="12"/>
      <c r="F283" s="77"/>
      <c r="G283" s="6"/>
      <c r="H283" s="6"/>
      <c r="I283" s="6"/>
      <c r="J283" s="6"/>
      <c r="K283" s="6"/>
      <c r="L283" s="116"/>
    </row>
    <row r="284" spans="1:12" x14ac:dyDescent="0.2">
      <c r="A284" s="68" t="s">
        <v>7</v>
      </c>
      <c r="B284" s="115"/>
      <c r="C284" s="12"/>
      <c r="D284" s="12"/>
      <c r="E284" s="12"/>
      <c r="F284" s="105" t="s">
        <v>142</v>
      </c>
      <c r="G284" s="6"/>
      <c r="H284" s="6"/>
      <c r="I284" s="6"/>
      <c r="J284" s="6"/>
      <c r="K284" s="6"/>
      <c r="L284" s="116"/>
    </row>
    <row r="285" spans="1:12" ht="10.5" thickBot="1" x14ac:dyDescent="0.25">
      <c r="A285" s="68" t="s">
        <v>8</v>
      </c>
      <c r="B285" s="117"/>
      <c r="C285" s="14"/>
      <c r="D285" s="14"/>
      <c r="E285" s="14"/>
      <c r="F285" s="106" t="s">
        <v>130</v>
      </c>
      <c r="G285" s="7"/>
      <c r="H285" s="7"/>
      <c r="I285" s="7"/>
      <c r="J285" s="7"/>
      <c r="K285" s="7"/>
      <c r="L285" s="118"/>
    </row>
    <row r="286" spans="1:12" ht="22.5" customHeight="1" thickBot="1" x14ac:dyDescent="0.25">
      <c r="A286" s="68" t="s">
        <v>6</v>
      </c>
      <c r="B286" s="113">
        <f>1+MAX($B$13:B285)</f>
        <v>64</v>
      </c>
      <c r="C286" s="55" t="s">
        <v>251</v>
      </c>
      <c r="D286" s="75"/>
      <c r="E286" s="55" t="s">
        <v>140</v>
      </c>
      <c r="F286" s="76" t="s">
        <v>252</v>
      </c>
      <c r="G286" s="55" t="s">
        <v>141</v>
      </c>
      <c r="H286" s="56">
        <v>2</v>
      </c>
      <c r="I286" s="79"/>
      <c r="J286" s="56" t="str">
        <f>IF(ISNUMBER(I286),ROUND(H286*I286,3),"")</f>
        <v/>
      </c>
      <c r="K286" s="58"/>
      <c r="L286" s="114">
        <f>ROUND(H286*K286,2)</f>
        <v>0</v>
      </c>
    </row>
    <row r="287" spans="1:12" x14ac:dyDescent="0.2">
      <c r="A287" s="68" t="s">
        <v>5</v>
      </c>
      <c r="B287" s="115"/>
      <c r="C287" s="12"/>
      <c r="D287" s="12"/>
      <c r="E287" s="12"/>
      <c r="F287" s="77"/>
      <c r="G287" s="6"/>
      <c r="H287" s="6"/>
      <c r="I287" s="6"/>
      <c r="J287" s="6"/>
      <c r="K287" s="6"/>
      <c r="L287" s="116"/>
    </row>
    <row r="288" spans="1:12" x14ac:dyDescent="0.2">
      <c r="A288" s="68" t="s">
        <v>7</v>
      </c>
      <c r="B288" s="115"/>
      <c r="C288" s="12"/>
      <c r="D288" s="12"/>
      <c r="E288" s="12"/>
      <c r="F288" s="105" t="s">
        <v>142</v>
      </c>
      <c r="G288" s="6"/>
      <c r="H288" s="6"/>
      <c r="I288" s="6"/>
      <c r="J288" s="6"/>
      <c r="K288" s="6"/>
      <c r="L288" s="116"/>
    </row>
    <row r="289" spans="1:12" ht="10.5" thickBot="1" x14ac:dyDescent="0.25">
      <c r="A289" s="68" t="s">
        <v>8</v>
      </c>
      <c r="B289" s="117"/>
      <c r="C289" s="14"/>
      <c r="D289" s="14"/>
      <c r="E289" s="14"/>
      <c r="F289" s="106" t="s">
        <v>130</v>
      </c>
      <c r="G289" s="7"/>
      <c r="H289" s="7"/>
      <c r="I289" s="7"/>
      <c r="J289" s="7"/>
      <c r="K289" s="7"/>
      <c r="L289" s="118"/>
    </row>
    <row r="290" spans="1:12" ht="11" thickBot="1" x14ac:dyDescent="0.25">
      <c r="A290" s="68" t="s">
        <v>6</v>
      </c>
      <c r="B290" s="113">
        <f>1+MAX($B$13:B289)</f>
        <v>65</v>
      </c>
      <c r="C290" s="55" t="s">
        <v>253</v>
      </c>
      <c r="D290" s="75"/>
      <c r="E290" s="55" t="s">
        <v>140</v>
      </c>
      <c r="F290" s="76" t="s">
        <v>254</v>
      </c>
      <c r="G290" s="55" t="s">
        <v>141</v>
      </c>
      <c r="H290" s="56">
        <v>1</v>
      </c>
      <c r="I290" s="79"/>
      <c r="J290" s="56" t="str">
        <f>IF(ISNUMBER(I290),ROUND(H290*I290,3),"")</f>
        <v/>
      </c>
      <c r="K290" s="58"/>
      <c r="L290" s="114">
        <f>ROUND(H290*K290,2)</f>
        <v>0</v>
      </c>
    </row>
    <row r="291" spans="1:12" x14ac:dyDescent="0.2">
      <c r="A291" s="68" t="s">
        <v>5</v>
      </c>
      <c r="B291" s="115"/>
      <c r="C291" s="12"/>
      <c r="D291" s="12"/>
      <c r="E291" s="12"/>
      <c r="F291" s="77"/>
      <c r="G291" s="6"/>
      <c r="H291" s="6"/>
      <c r="I291" s="6"/>
      <c r="J291" s="6"/>
      <c r="K291" s="6"/>
      <c r="L291" s="116"/>
    </row>
    <row r="292" spans="1:12" x14ac:dyDescent="0.2">
      <c r="A292" s="68" t="s">
        <v>7</v>
      </c>
      <c r="B292" s="115"/>
      <c r="C292" s="12"/>
      <c r="D292" s="12"/>
      <c r="E292" s="12"/>
      <c r="F292" s="105" t="s">
        <v>142</v>
      </c>
      <c r="G292" s="6"/>
      <c r="H292" s="6"/>
      <c r="I292" s="6"/>
      <c r="J292" s="6"/>
      <c r="K292" s="6"/>
      <c r="L292" s="116"/>
    </row>
    <row r="293" spans="1:12" ht="10.5" thickBot="1" x14ac:dyDescent="0.25">
      <c r="A293" s="68" t="s">
        <v>8</v>
      </c>
      <c r="B293" s="117"/>
      <c r="C293" s="14"/>
      <c r="D293" s="14"/>
      <c r="E293" s="14"/>
      <c r="F293" s="106" t="s">
        <v>130</v>
      </c>
      <c r="G293" s="7"/>
      <c r="H293" s="7"/>
      <c r="I293" s="7"/>
      <c r="J293" s="7"/>
      <c r="K293" s="7"/>
      <c r="L293" s="118"/>
    </row>
    <row r="294" spans="1:12" ht="11" thickBot="1" x14ac:dyDescent="0.25">
      <c r="A294" s="68" t="s">
        <v>6</v>
      </c>
      <c r="B294" s="113">
        <f>1+MAX($B$13:B293)</f>
        <v>66</v>
      </c>
      <c r="C294" s="55" t="s">
        <v>255</v>
      </c>
      <c r="D294" s="75"/>
      <c r="E294" s="55" t="s">
        <v>140</v>
      </c>
      <c r="F294" s="76" t="s">
        <v>256</v>
      </c>
      <c r="G294" s="55" t="s">
        <v>141</v>
      </c>
      <c r="H294" s="56">
        <v>1</v>
      </c>
      <c r="I294" s="79"/>
      <c r="J294" s="56" t="str">
        <f>IF(ISNUMBER(I294),ROUND(H294*I294,3),"")</f>
        <v/>
      </c>
      <c r="K294" s="58"/>
      <c r="L294" s="114">
        <f>ROUND(H294*K294,2)</f>
        <v>0</v>
      </c>
    </row>
    <row r="295" spans="1:12" x14ac:dyDescent="0.2">
      <c r="A295" s="68" t="s">
        <v>5</v>
      </c>
      <c r="B295" s="115"/>
      <c r="C295" s="12"/>
      <c r="D295" s="12"/>
      <c r="E295" s="12"/>
      <c r="F295" s="77"/>
      <c r="G295" s="6"/>
      <c r="H295" s="6"/>
      <c r="I295" s="6"/>
      <c r="J295" s="6"/>
      <c r="K295" s="6"/>
      <c r="L295" s="116"/>
    </row>
    <row r="296" spans="1:12" x14ac:dyDescent="0.2">
      <c r="A296" s="68" t="s">
        <v>7</v>
      </c>
      <c r="B296" s="115"/>
      <c r="C296" s="12"/>
      <c r="D296" s="12"/>
      <c r="E296" s="12"/>
      <c r="F296" s="105" t="s">
        <v>142</v>
      </c>
      <c r="G296" s="6"/>
      <c r="H296" s="6"/>
      <c r="I296" s="6"/>
      <c r="J296" s="6"/>
      <c r="K296" s="6"/>
      <c r="L296" s="116"/>
    </row>
    <row r="297" spans="1:12" ht="10.5" thickBot="1" x14ac:dyDescent="0.25">
      <c r="A297" s="68" t="s">
        <v>8</v>
      </c>
      <c r="B297" s="117"/>
      <c r="C297" s="14"/>
      <c r="D297" s="14"/>
      <c r="E297" s="14"/>
      <c r="F297" s="106" t="s">
        <v>130</v>
      </c>
      <c r="G297" s="7"/>
      <c r="H297" s="7"/>
      <c r="I297" s="7"/>
      <c r="J297" s="7"/>
      <c r="K297" s="7"/>
      <c r="L297" s="118"/>
    </row>
    <row r="298" spans="1:12" ht="11" thickBot="1" x14ac:dyDescent="0.25">
      <c r="A298" s="68" t="s">
        <v>6</v>
      </c>
      <c r="B298" s="113">
        <f>1+MAX($B$13:B297)</f>
        <v>67</v>
      </c>
      <c r="C298" s="55" t="s">
        <v>257</v>
      </c>
      <c r="D298" s="75"/>
      <c r="E298" s="55" t="s">
        <v>140</v>
      </c>
      <c r="F298" s="76" t="s">
        <v>258</v>
      </c>
      <c r="G298" s="55" t="s">
        <v>141</v>
      </c>
      <c r="H298" s="56">
        <v>1</v>
      </c>
      <c r="I298" s="79"/>
      <c r="J298" s="56" t="str">
        <f>IF(ISNUMBER(I298),ROUND(H298*I298,3),"")</f>
        <v/>
      </c>
      <c r="K298" s="58"/>
      <c r="L298" s="114">
        <f>ROUND(H298*K298,2)</f>
        <v>0</v>
      </c>
    </row>
    <row r="299" spans="1:12" x14ac:dyDescent="0.2">
      <c r="A299" s="68" t="s">
        <v>5</v>
      </c>
      <c r="B299" s="115"/>
      <c r="C299" s="12"/>
      <c r="D299" s="12"/>
      <c r="E299" s="12"/>
      <c r="F299" s="77"/>
      <c r="G299" s="6"/>
      <c r="H299" s="6"/>
      <c r="I299" s="6"/>
      <c r="J299" s="6"/>
      <c r="K299" s="6"/>
      <c r="L299" s="116"/>
    </row>
    <row r="300" spans="1:12" x14ac:dyDescent="0.2">
      <c r="A300" s="68" t="s">
        <v>7</v>
      </c>
      <c r="B300" s="115"/>
      <c r="C300" s="12"/>
      <c r="D300" s="12"/>
      <c r="E300" s="12"/>
      <c r="F300" s="105" t="s">
        <v>142</v>
      </c>
      <c r="G300" s="6"/>
      <c r="H300" s="6"/>
      <c r="I300" s="6"/>
      <c r="J300" s="6"/>
      <c r="K300" s="6"/>
      <c r="L300" s="116"/>
    </row>
    <row r="301" spans="1:12" ht="10.5" thickBot="1" x14ac:dyDescent="0.25">
      <c r="A301" s="68" t="s">
        <v>8</v>
      </c>
      <c r="B301" s="117"/>
      <c r="C301" s="14"/>
      <c r="D301" s="14"/>
      <c r="E301" s="14"/>
      <c r="F301" s="106" t="s">
        <v>130</v>
      </c>
      <c r="G301" s="7"/>
      <c r="H301" s="7"/>
      <c r="I301" s="7"/>
      <c r="J301" s="7"/>
      <c r="K301" s="7"/>
      <c r="L301" s="118"/>
    </row>
    <row r="302" spans="1:12" ht="20.5" thickBot="1" x14ac:dyDescent="0.25">
      <c r="A302" s="68" t="s">
        <v>6</v>
      </c>
      <c r="B302" s="113">
        <f>1+MAX($B$13:B301)</f>
        <v>68</v>
      </c>
      <c r="C302" s="55" t="s">
        <v>389</v>
      </c>
      <c r="D302" s="75"/>
      <c r="E302" s="55" t="s">
        <v>156</v>
      </c>
      <c r="F302" s="76" t="s">
        <v>259</v>
      </c>
      <c r="G302" s="55" t="s">
        <v>141</v>
      </c>
      <c r="H302" s="56">
        <v>1</v>
      </c>
      <c r="I302" s="79"/>
      <c r="J302" s="56" t="str">
        <f>IF(ISNUMBER(I302),ROUND(H302*I302,3),"")</f>
        <v/>
      </c>
      <c r="K302" s="58"/>
      <c r="L302" s="114">
        <f>ROUND(H302*K302,2)</f>
        <v>0</v>
      </c>
    </row>
    <row r="303" spans="1:12" x14ac:dyDescent="0.2">
      <c r="A303" s="68" t="s">
        <v>5</v>
      </c>
      <c r="B303" s="115"/>
      <c r="C303" s="12"/>
      <c r="D303" s="12"/>
      <c r="E303" s="12"/>
      <c r="F303" s="77"/>
      <c r="G303" s="6"/>
      <c r="H303" s="6"/>
      <c r="I303" s="6"/>
      <c r="J303" s="6"/>
      <c r="K303" s="6"/>
      <c r="L303" s="116"/>
    </row>
    <row r="304" spans="1:12" x14ac:dyDescent="0.2">
      <c r="A304" s="68" t="s">
        <v>7</v>
      </c>
      <c r="B304" s="115"/>
      <c r="C304" s="12"/>
      <c r="D304" s="12"/>
      <c r="E304" s="12"/>
      <c r="F304" s="105" t="s">
        <v>142</v>
      </c>
      <c r="G304" s="6"/>
      <c r="H304" s="6"/>
      <c r="I304" s="6"/>
      <c r="J304" s="6"/>
      <c r="K304" s="6"/>
      <c r="L304" s="116"/>
    </row>
    <row r="305" spans="1:12" ht="60.5" thickBot="1" x14ac:dyDescent="0.25">
      <c r="A305" s="68" t="s">
        <v>8</v>
      </c>
      <c r="B305" s="117"/>
      <c r="C305" s="14"/>
      <c r="D305" s="14"/>
      <c r="E305" s="14"/>
      <c r="F305" s="106" t="s">
        <v>401</v>
      </c>
      <c r="G305" s="7"/>
      <c r="H305" s="7"/>
      <c r="I305" s="7"/>
      <c r="J305" s="7"/>
      <c r="K305" s="7"/>
      <c r="L305" s="118"/>
    </row>
    <row r="306" spans="1:12" ht="11" thickBot="1" x14ac:dyDescent="0.25">
      <c r="A306" s="68" t="s">
        <v>6</v>
      </c>
      <c r="B306" s="113">
        <f>1+MAX($B$13:B305)</f>
        <v>69</v>
      </c>
      <c r="C306" s="55" t="s">
        <v>260</v>
      </c>
      <c r="D306" s="75"/>
      <c r="E306" s="55" t="s">
        <v>140</v>
      </c>
      <c r="F306" s="76" t="s">
        <v>261</v>
      </c>
      <c r="G306" s="55" t="s">
        <v>262</v>
      </c>
      <c r="H306" s="56">
        <v>80</v>
      </c>
      <c r="I306" s="79"/>
      <c r="J306" s="56" t="str">
        <f>IF(ISNUMBER(I306),ROUND(H306*I306,3),"")</f>
        <v/>
      </c>
      <c r="K306" s="58"/>
      <c r="L306" s="114">
        <f>ROUND(H306*K306,2)</f>
        <v>0</v>
      </c>
    </row>
    <row r="307" spans="1:12" x14ac:dyDescent="0.2">
      <c r="A307" s="68" t="s">
        <v>5</v>
      </c>
      <c r="B307" s="115"/>
      <c r="C307" s="12"/>
      <c r="D307" s="12"/>
      <c r="E307" s="12"/>
      <c r="F307" s="77"/>
      <c r="G307" s="6"/>
      <c r="H307" s="6"/>
      <c r="I307" s="6"/>
      <c r="J307" s="6"/>
      <c r="K307" s="6"/>
      <c r="L307" s="116"/>
    </row>
    <row r="308" spans="1:12" x14ac:dyDescent="0.2">
      <c r="A308" s="68" t="s">
        <v>7</v>
      </c>
      <c r="B308" s="115"/>
      <c r="C308" s="12"/>
      <c r="D308" s="12"/>
      <c r="E308" s="12"/>
      <c r="F308" s="105" t="s">
        <v>142</v>
      </c>
      <c r="G308" s="6"/>
      <c r="H308" s="6"/>
      <c r="I308" s="6"/>
      <c r="J308" s="6"/>
      <c r="K308" s="6"/>
      <c r="L308" s="116"/>
    </row>
    <row r="309" spans="1:12" ht="10.5" thickBot="1" x14ac:dyDescent="0.25">
      <c r="A309" s="68" t="s">
        <v>8</v>
      </c>
      <c r="B309" s="117"/>
      <c r="C309" s="14"/>
      <c r="D309" s="14"/>
      <c r="E309" s="14"/>
      <c r="F309" s="106" t="s">
        <v>130</v>
      </c>
      <c r="G309" s="7"/>
      <c r="H309" s="7"/>
      <c r="I309" s="7"/>
      <c r="J309" s="7"/>
      <c r="K309" s="7"/>
      <c r="L309" s="118"/>
    </row>
    <row r="310" spans="1:12" ht="11" thickBot="1" x14ac:dyDescent="0.25">
      <c r="A310" s="68" t="s">
        <v>6</v>
      </c>
      <c r="B310" s="113">
        <f>1+MAX($B$13:B309)</f>
        <v>70</v>
      </c>
      <c r="C310" s="55" t="s">
        <v>263</v>
      </c>
      <c r="D310" s="75"/>
      <c r="E310" s="55" t="s">
        <v>140</v>
      </c>
      <c r="F310" s="76" t="s">
        <v>264</v>
      </c>
      <c r="G310" s="55" t="s">
        <v>262</v>
      </c>
      <c r="H310" s="56"/>
      <c r="I310" s="79"/>
      <c r="J310" s="56" t="str">
        <f>IF(ISNUMBER(I310),ROUND(H310*I310,3),"")</f>
        <v/>
      </c>
      <c r="K310" s="58"/>
      <c r="L310" s="114">
        <f>ROUND(H310*K310,2)</f>
        <v>0</v>
      </c>
    </row>
    <row r="311" spans="1:12" x14ac:dyDescent="0.2">
      <c r="A311" s="68" t="s">
        <v>5</v>
      </c>
      <c r="B311" s="115"/>
      <c r="C311" s="12"/>
      <c r="D311" s="12"/>
      <c r="E311" s="12"/>
      <c r="F311" s="77"/>
      <c r="G311" s="6"/>
      <c r="H311" s="6"/>
      <c r="I311" s="6"/>
      <c r="J311" s="6"/>
      <c r="K311" s="6"/>
      <c r="L311" s="116"/>
    </row>
    <row r="312" spans="1:12" x14ac:dyDescent="0.2">
      <c r="A312" s="68" t="s">
        <v>7</v>
      </c>
      <c r="B312" s="115"/>
      <c r="C312" s="12"/>
      <c r="D312" s="12"/>
      <c r="E312" s="12"/>
      <c r="F312" s="105" t="s">
        <v>142</v>
      </c>
      <c r="G312" s="6"/>
      <c r="H312" s="6"/>
      <c r="I312" s="6"/>
      <c r="J312" s="6"/>
      <c r="K312" s="6"/>
      <c r="L312" s="116"/>
    </row>
    <row r="313" spans="1:12" ht="10.5" thickBot="1" x14ac:dyDescent="0.25">
      <c r="A313" s="68" t="s">
        <v>8</v>
      </c>
      <c r="B313" s="117"/>
      <c r="C313" s="14"/>
      <c r="D313" s="14"/>
      <c r="E313" s="14"/>
      <c r="F313" s="106" t="s">
        <v>130</v>
      </c>
      <c r="G313" s="7"/>
      <c r="H313" s="7"/>
      <c r="I313" s="7"/>
      <c r="J313" s="7"/>
      <c r="K313" s="7"/>
      <c r="L313" s="118"/>
    </row>
    <row r="314" spans="1:12" ht="11" thickBot="1" x14ac:dyDescent="0.25">
      <c r="A314" s="68" t="s">
        <v>6</v>
      </c>
      <c r="B314" s="113">
        <f>1+MAX($B$13:B313)</f>
        <v>71</v>
      </c>
      <c r="C314" s="55" t="s">
        <v>265</v>
      </c>
      <c r="D314" s="75"/>
      <c r="E314" s="55" t="s">
        <v>140</v>
      </c>
      <c r="F314" s="76" t="s">
        <v>266</v>
      </c>
      <c r="G314" s="55" t="s">
        <v>262</v>
      </c>
      <c r="H314" s="56"/>
      <c r="I314" s="79"/>
      <c r="J314" s="56" t="str">
        <f>IF(ISNUMBER(I314),ROUND(H314*I314,3),"")</f>
        <v/>
      </c>
      <c r="K314" s="58"/>
      <c r="L314" s="114">
        <f>ROUND(H314*K314,2)</f>
        <v>0</v>
      </c>
    </row>
    <row r="315" spans="1:12" x14ac:dyDescent="0.2">
      <c r="A315" s="68" t="s">
        <v>5</v>
      </c>
      <c r="B315" s="115"/>
      <c r="C315" s="12"/>
      <c r="D315" s="12"/>
      <c r="E315" s="12"/>
      <c r="F315" s="77"/>
      <c r="G315" s="6"/>
      <c r="H315" s="6"/>
      <c r="I315" s="6"/>
      <c r="J315" s="6"/>
      <c r="K315" s="6"/>
      <c r="L315" s="116"/>
    </row>
    <row r="316" spans="1:12" x14ac:dyDescent="0.2">
      <c r="A316" s="68" t="s">
        <v>7</v>
      </c>
      <c r="B316" s="115"/>
      <c r="C316" s="12"/>
      <c r="D316" s="12"/>
      <c r="E316" s="12"/>
      <c r="F316" s="105" t="s">
        <v>142</v>
      </c>
      <c r="G316" s="6"/>
      <c r="H316" s="6"/>
      <c r="I316" s="6"/>
      <c r="J316" s="6"/>
      <c r="K316" s="6"/>
      <c r="L316" s="116"/>
    </row>
    <row r="317" spans="1:12" ht="10.5" thickBot="1" x14ac:dyDescent="0.25">
      <c r="A317" s="68" t="s">
        <v>8</v>
      </c>
      <c r="B317" s="117"/>
      <c r="C317" s="14"/>
      <c r="D317" s="14"/>
      <c r="E317" s="14"/>
      <c r="F317" s="106" t="s">
        <v>130</v>
      </c>
      <c r="G317" s="7"/>
      <c r="H317" s="7"/>
      <c r="I317" s="7"/>
      <c r="J317" s="7"/>
      <c r="K317" s="7"/>
      <c r="L317" s="118"/>
    </row>
    <row r="318" spans="1:12" ht="13.5" thickBot="1" x14ac:dyDescent="0.25">
      <c r="A318" s="110" t="s">
        <v>82</v>
      </c>
      <c r="B318" s="119" t="s">
        <v>151</v>
      </c>
      <c r="C318" s="120" t="str">
        <f xml:space="preserve"> CONCATENATE("za Díl ",C273)</f>
        <v>za Díl M10</v>
      </c>
      <c r="D318" s="121"/>
      <c r="E318" s="121"/>
      <c r="F318" s="122" t="s">
        <v>245</v>
      </c>
      <c r="G318" s="123"/>
      <c r="H318" s="123"/>
      <c r="I318" s="123"/>
      <c r="J318" s="124"/>
      <c r="K318" s="123"/>
      <c r="L318" s="125">
        <f>SUM(L274:L317)</f>
        <v>0</v>
      </c>
    </row>
    <row r="319" spans="1:12" ht="13.5" thickBot="1" x14ac:dyDescent="0.25">
      <c r="A319" s="67" t="s">
        <v>29</v>
      </c>
      <c r="B319" s="111" t="s">
        <v>19</v>
      </c>
      <c r="C319" s="100" t="s">
        <v>268</v>
      </c>
      <c r="D319" s="101"/>
      <c r="E319" s="101"/>
      <c r="F319" s="100" t="s">
        <v>269</v>
      </c>
      <c r="G319" s="102"/>
      <c r="H319" s="102"/>
      <c r="I319" s="102"/>
      <c r="J319" s="103"/>
      <c r="K319" s="102"/>
      <c r="L319" s="112"/>
    </row>
    <row r="320" spans="1:12" ht="11" thickBot="1" x14ac:dyDescent="0.25">
      <c r="A320" s="68" t="s">
        <v>6</v>
      </c>
      <c r="B320" s="113">
        <f>1+MAX($B$13:B319)</f>
        <v>72</v>
      </c>
      <c r="C320" s="55" t="s">
        <v>390</v>
      </c>
      <c r="D320" s="75"/>
      <c r="E320" s="55" t="s">
        <v>156</v>
      </c>
      <c r="F320" s="76" t="s">
        <v>267</v>
      </c>
      <c r="G320" s="55" t="s">
        <v>141</v>
      </c>
      <c r="H320" s="56">
        <v>1</v>
      </c>
      <c r="I320" s="79"/>
      <c r="J320" s="56" t="str">
        <f>IF(ISNUMBER(I320),ROUND(H320*I320,3),"")</f>
        <v/>
      </c>
      <c r="K320" s="58"/>
      <c r="L320" s="114">
        <f>ROUND(H320*K320,2)</f>
        <v>0</v>
      </c>
    </row>
    <row r="321" spans="1:12" x14ac:dyDescent="0.2">
      <c r="A321" s="68" t="s">
        <v>5</v>
      </c>
      <c r="B321" s="115"/>
      <c r="C321" s="12"/>
      <c r="D321" s="12"/>
      <c r="E321" s="12"/>
      <c r="F321" s="77" t="s">
        <v>385</v>
      </c>
      <c r="G321" s="6"/>
      <c r="H321" s="6"/>
      <c r="I321" s="6"/>
      <c r="J321" s="6"/>
      <c r="K321" s="6"/>
      <c r="L321" s="116"/>
    </row>
    <row r="322" spans="1:12" x14ac:dyDescent="0.2">
      <c r="A322" s="68" t="s">
        <v>7</v>
      </c>
      <c r="B322" s="115"/>
      <c r="C322" s="12"/>
      <c r="D322" s="12"/>
      <c r="E322" s="12"/>
      <c r="F322" s="132" t="s">
        <v>142</v>
      </c>
      <c r="G322" s="6"/>
      <c r="H322" s="6"/>
      <c r="I322" s="6"/>
      <c r="J322" s="6"/>
      <c r="K322" s="6"/>
      <c r="L322" s="116"/>
    </row>
    <row r="323" spans="1:12" ht="10.5" thickBot="1" x14ac:dyDescent="0.25">
      <c r="A323" s="68" t="s">
        <v>8</v>
      </c>
      <c r="B323" s="117"/>
      <c r="C323" s="14"/>
      <c r="D323" s="14"/>
      <c r="E323" s="14"/>
      <c r="F323" s="106" t="s">
        <v>402</v>
      </c>
      <c r="G323" s="7"/>
      <c r="H323" s="7"/>
      <c r="I323" s="7"/>
      <c r="J323" s="7"/>
      <c r="K323" s="7"/>
      <c r="L323" s="118"/>
    </row>
    <row r="324" spans="1:12" ht="13.5" thickBot="1" x14ac:dyDescent="0.25">
      <c r="A324" s="110" t="s">
        <v>82</v>
      </c>
      <c r="B324" s="119" t="s">
        <v>151</v>
      </c>
      <c r="C324" s="120" t="str">
        <f xml:space="preserve"> CONCATENATE("za Díl ",C319)</f>
        <v>za Díl M11</v>
      </c>
      <c r="D324" s="121"/>
      <c r="E324" s="121"/>
      <c r="F324" s="122" t="s">
        <v>269</v>
      </c>
      <c r="G324" s="123"/>
      <c r="H324" s="123"/>
      <c r="I324" s="123"/>
      <c r="J324" s="124"/>
      <c r="K324" s="123"/>
      <c r="L324" s="125">
        <f>SUM(L320:L323)</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931" priority="3261">
      <formula>$E$5="Ostatní"</formula>
    </cfRule>
    <cfRule type="expression" dxfId="930" priority="3263">
      <formula>$E$6="Ostatní"</formula>
    </cfRule>
  </conditionalFormatting>
  <conditionalFormatting sqref="F2">
    <cfRule type="expression" dxfId="929" priority="3259">
      <formula>IF($F$2="Název stavby","Vybarvit",IF($F$2="","Vybarvit",""))="Vybarvit"</formula>
    </cfRule>
  </conditionalFormatting>
  <conditionalFormatting sqref="D3">
    <cfRule type="expression" dxfId="928" priority="3258">
      <formula>IF($D$3="SO XX-XX-XX","Vybarvit",IF($D$3="","Vybarvit",""))="Vybarvit"</formula>
    </cfRule>
  </conditionalFormatting>
  <conditionalFormatting sqref="F3">
    <cfRule type="expression" dxfId="927" priority="3257">
      <formula>IF($F$3="Název SO/PS","Vybarvit",IF($F$3="","Vybarvit",""))="Vybarvit"</formula>
    </cfRule>
  </conditionalFormatting>
  <conditionalFormatting sqref="F8">
    <cfRule type="expression" dxfId="926" priority="3256">
      <formula>IF($F$8="Obchodní název firmy/společnosti, v případě fyzické osoby podnikající  IČO","Vybarvit",IF($F$8="","Vybarvit",""))="Vybarvit"</formula>
    </cfRule>
  </conditionalFormatting>
  <conditionalFormatting sqref="G8:H8">
    <cfRule type="expression" dxfId="925" priority="3255">
      <formula>IF($G$8="Titul Jméno Příjmení","Vybarvit",IF($G$8="","Vybarvit",""))="Vybarvit"</formula>
    </cfRule>
  </conditionalFormatting>
  <conditionalFormatting sqref="K8">
    <cfRule type="expression" dxfId="924" priority="3230">
      <formula>$K$8=""</formula>
    </cfRule>
  </conditionalFormatting>
  <conditionalFormatting sqref="K7">
    <cfRule type="expression" dxfId="923" priority="3229">
      <formula>$K$7=""</formula>
    </cfRule>
  </conditionalFormatting>
  <conditionalFormatting sqref="K5">
    <cfRule type="expression" dxfId="922" priority="3227">
      <formula>$K$5=""</formula>
    </cfRule>
  </conditionalFormatting>
  <conditionalFormatting sqref="K4">
    <cfRule type="expression" dxfId="921" priority="3226">
      <formula>$K$4=""</formula>
    </cfRule>
  </conditionalFormatting>
  <conditionalFormatting sqref="L4">
    <cfRule type="expression" dxfId="920" priority="3225">
      <formula>$L$4=""</formula>
    </cfRule>
  </conditionalFormatting>
  <conditionalFormatting sqref="E8">
    <cfRule type="expression" dxfId="919" priority="3224">
      <formula>$E$8=""</formula>
    </cfRule>
  </conditionalFormatting>
  <conditionalFormatting sqref="E7">
    <cfRule type="expression" dxfId="918" priority="3223">
      <formula>$E$7=""</formula>
    </cfRule>
  </conditionalFormatting>
  <conditionalFormatting sqref="E6">
    <cfRule type="expression" dxfId="917" priority="3222">
      <formula>$E$6=""</formula>
    </cfRule>
  </conditionalFormatting>
  <conditionalFormatting sqref="E5">
    <cfRule type="expression" dxfId="916" priority="3221">
      <formula>$E$5=""</formula>
    </cfRule>
  </conditionalFormatting>
  <conditionalFormatting sqref="E4">
    <cfRule type="expression" dxfId="915" priority="3219">
      <formula>$E$4=""</formula>
    </cfRule>
  </conditionalFormatting>
  <conditionalFormatting sqref="F13">
    <cfRule type="expression" dxfId="914" priority="1796">
      <formula>F13="Název dílu"</formula>
    </cfRule>
  </conditionalFormatting>
  <conditionalFormatting sqref="Q3">
    <cfRule type="cellIs" dxfId="913" priority="1795" operator="notEqual">
      <formula>0</formula>
    </cfRule>
  </conditionalFormatting>
  <conditionalFormatting sqref="C13">
    <cfRule type="expression" dxfId="912" priority="1794">
      <formula>C13="Kód dílu"</formula>
    </cfRule>
  </conditionalFormatting>
  <conditionalFormatting sqref="K6">
    <cfRule type="expression" dxfId="911" priority="1738">
      <formula>$K$6=""</formula>
    </cfRule>
  </conditionalFormatting>
  <conditionalFormatting sqref="J14">
    <cfRule type="expression" dxfId="910" priority="1713">
      <formula>J14=""</formula>
    </cfRule>
  </conditionalFormatting>
  <conditionalFormatting sqref="C14">
    <cfRule type="expression" dxfId="909" priority="1712">
      <formula>C14=""</formula>
    </cfRule>
  </conditionalFormatting>
  <conditionalFormatting sqref="E14">
    <cfRule type="expression" dxfId="908" priority="1711">
      <formula>E14=""</formula>
    </cfRule>
  </conditionalFormatting>
  <conditionalFormatting sqref="F14">
    <cfRule type="expression" dxfId="907" priority="1710">
      <formula>F14=""</formula>
    </cfRule>
  </conditionalFormatting>
  <conditionalFormatting sqref="F15">
    <cfRule type="expression" dxfId="906" priority="1709">
      <formula>F15=""</formula>
    </cfRule>
  </conditionalFormatting>
  <conditionalFormatting sqref="F16">
    <cfRule type="expression" dxfId="905" priority="1708">
      <formula>F16=""</formula>
    </cfRule>
  </conditionalFormatting>
  <conditionalFormatting sqref="F17">
    <cfRule type="expression" dxfId="904" priority="1707">
      <formula>F17=""</formula>
    </cfRule>
  </conditionalFormatting>
  <conditionalFormatting sqref="G14">
    <cfRule type="expression" dxfId="903" priority="1706">
      <formula>G14=""</formula>
    </cfRule>
  </conditionalFormatting>
  <conditionalFormatting sqref="H14">
    <cfRule type="expression" dxfId="902" priority="1705">
      <formula>H14=""</formula>
    </cfRule>
  </conditionalFormatting>
  <conditionalFormatting sqref="I14">
    <cfRule type="expression" dxfId="901" priority="1704">
      <formula>I14=""</formula>
    </cfRule>
  </conditionalFormatting>
  <conditionalFormatting sqref="D14">
    <cfRule type="expression" dxfId="900" priority="1703">
      <formula>D14=""</formula>
    </cfRule>
  </conditionalFormatting>
  <conditionalFormatting sqref="K14">
    <cfRule type="expression" dxfId="899" priority="1702">
      <formula>K14=""</formula>
    </cfRule>
  </conditionalFormatting>
  <conditionalFormatting sqref="C18">
    <cfRule type="expression" dxfId="898" priority="1656">
      <formula>C18=""</formula>
    </cfRule>
  </conditionalFormatting>
  <conditionalFormatting sqref="E18">
    <cfRule type="expression" dxfId="897" priority="1655">
      <formula>E18=""</formula>
    </cfRule>
  </conditionalFormatting>
  <conditionalFormatting sqref="F18">
    <cfRule type="expression" dxfId="896" priority="1654">
      <formula>F18=""</formula>
    </cfRule>
  </conditionalFormatting>
  <conditionalFormatting sqref="F19">
    <cfRule type="expression" dxfId="895" priority="1653">
      <formula>F19=""</formula>
    </cfRule>
  </conditionalFormatting>
  <conditionalFormatting sqref="F21">
    <cfRule type="expression" dxfId="894" priority="1651">
      <formula>F21=""</formula>
    </cfRule>
  </conditionalFormatting>
  <conditionalFormatting sqref="G18">
    <cfRule type="expression" dxfId="893" priority="1650">
      <formula>G18=""</formula>
    </cfRule>
  </conditionalFormatting>
  <conditionalFormatting sqref="H18">
    <cfRule type="expression" dxfId="892" priority="1649">
      <formula>H18=""</formula>
    </cfRule>
  </conditionalFormatting>
  <conditionalFormatting sqref="I18">
    <cfRule type="expression" dxfId="891" priority="1648">
      <formula>I18=""</formula>
    </cfRule>
  </conditionalFormatting>
  <conditionalFormatting sqref="J18">
    <cfRule type="expression" dxfId="890" priority="1647">
      <formula>J18=""</formula>
    </cfRule>
  </conditionalFormatting>
  <conditionalFormatting sqref="K18">
    <cfRule type="expression" dxfId="889" priority="1646">
      <formula>K18=""</formula>
    </cfRule>
  </conditionalFormatting>
  <conditionalFormatting sqref="D18">
    <cfRule type="expression" dxfId="888" priority="1645">
      <formula>D18=""</formula>
    </cfRule>
  </conditionalFormatting>
  <conditionalFormatting sqref="F20">
    <cfRule type="expression" dxfId="887" priority="1644">
      <formula>F20=""</formula>
    </cfRule>
  </conditionalFormatting>
  <conditionalFormatting sqref="C22">
    <cfRule type="expression" dxfId="886" priority="1643">
      <formula>C22=""</formula>
    </cfRule>
  </conditionalFormatting>
  <conditionalFormatting sqref="E22">
    <cfRule type="expression" dxfId="885" priority="1642">
      <formula>E22=""</formula>
    </cfRule>
  </conditionalFormatting>
  <conditionalFormatting sqref="F22">
    <cfRule type="expression" dxfId="884" priority="1641">
      <formula>F22=""</formula>
    </cfRule>
  </conditionalFormatting>
  <conditionalFormatting sqref="F23">
    <cfRule type="expression" dxfId="883" priority="1640">
      <formula>F23=""</formula>
    </cfRule>
  </conditionalFormatting>
  <conditionalFormatting sqref="H22">
    <cfRule type="expression" dxfId="882" priority="1636">
      <formula>H22=""</formula>
    </cfRule>
  </conditionalFormatting>
  <conditionalFormatting sqref="F25">
    <cfRule type="expression" dxfId="881" priority="1638">
      <formula>F25=""</formula>
    </cfRule>
  </conditionalFormatting>
  <conditionalFormatting sqref="G22">
    <cfRule type="expression" dxfId="880" priority="1637">
      <formula>G22=""</formula>
    </cfRule>
  </conditionalFormatting>
  <conditionalFormatting sqref="C30">
    <cfRule type="expression" dxfId="879" priority="1619">
      <formula>C30=""</formula>
    </cfRule>
  </conditionalFormatting>
  <conditionalFormatting sqref="I22">
    <cfRule type="expression" dxfId="878" priority="1635">
      <formula>I22=""</formula>
    </cfRule>
  </conditionalFormatting>
  <conditionalFormatting sqref="J22">
    <cfRule type="expression" dxfId="877" priority="1634">
      <formula>J22=""</formula>
    </cfRule>
  </conditionalFormatting>
  <conditionalFormatting sqref="K22">
    <cfRule type="expression" dxfId="876" priority="1633">
      <formula>K22=""</formula>
    </cfRule>
  </conditionalFormatting>
  <conditionalFormatting sqref="D22">
    <cfRule type="expression" dxfId="875" priority="1632">
      <formula>D22=""</formula>
    </cfRule>
  </conditionalFormatting>
  <conditionalFormatting sqref="C26">
    <cfRule type="expression" dxfId="874" priority="1631">
      <formula>C26=""</formula>
    </cfRule>
  </conditionalFormatting>
  <conditionalFormatting sqref="E26">
    <cfRule type="expression" dxfId="873" priority="1630">
      <formula>E26=""</formula>
    </cfRule>
  </conditionalFormatting>
  <conditionalFormatting sqref="F26">
    <cfRule type="expression" dxfId="872" priority="1629">
      <formula>F26=""</formula>
    </cfRule>
  </conditionalFormatting>
  <conditionalFormatting sqref="F27">
    <cfRule type="expression" dxfId="871" priority="1628">
      <formula>F27=""</formula>
    </cfRule>
  </conditionalFormatting>
  <conditionalFormatting sqref="G26">
    <cfRule type="expression" dxfId="870" priority="1625">
      <formula>G26=""</formula>
    </cfRule>
  </conditionalFormatting>
  <conditionalFormatting sqref="F29">
    <cfRule type="expression" dxfId="869" priority="1626">
      <formula>F29=""</formula>
    </cfRule>
  </conditionalFormatting>
  <conditionalFormatting sqref="D30">
    <cfRule type="expression" dxfId="868" priority="1608">
      <formula>D30=""</formula>
    </cfRule>
  </conditionalFormatting>
  <conditionalFormatting sqref="H26">
    <cfRule type="expression" dxfId="867" priority="1624">
      <formula>H26=""</formula>
    </cfRule>
  </conditionalFormatting>
  <conditionalFormatting sqref="I26">
    <cfRule type="expression" dxfId="866" priority="1623">
      <formula>I26=""</formula>
    </cfRule>
  </conditionalFormatting>
  <conditionalFormatting sqref="J26">
    <cfRule type="expression" dxfId="865" priority="1622">
      <formula>J26=""</formula>
    </cfRule>
  </conditionalFormatting>
  <conditionalFormatting sqref="K26">
    <cfRule type="expression" dxfId="864" priority="1621">
      <formula>K26=""</formula>
    </cfRule>
  </conditionalFormatting>
  <conditionalFormatting sqref="D26">
    <cfRule type="expression" dxfId="863" priority="1620">
      <formula>D26=""</formula>
    </cfRule>
  </conditionalFormatting>
  <conditionalFormatting sqref="F32">
    <cfRule type="expression" dxfId="862" priority="1605">
      <formula>F32=""</formula>
    </cfRule>
  </conditionalFormatting>
  <conditionalFormatting sqref="F31">
    <cfRule type="expression" dxfId="861" priority="1616">
      <formula>F31=""</formula>
    </cfRule>
  </conditionalFormatting>
  <conditionalFormatting sqref="F30">
    <cfRule type="expression" dxfId="860" priority="1617">
      <formula>F30=""</formula>
    </cfRule>
  </conditionalFormatting>
  <conditionalFormatting sqref="E34">
    <cfRule type="expression" dxfId="859" priority="1603">
      <formula>E34=""</formula>
    </cfRule>
  </conditionalFormatting>
  <conditionalFormatting sqref="F33">
    <cfRule type="expression" dxfId="858" priority="1614">
      <formula>F33=""</formula>
    </cfRule>
  </conditionalFormatting>
  <conditionalFormatting sqref="H34">
    <cfRule type="expression" dxfId="857" priority="1597">
      <formula>H34=""</formula>
    </cfRule>
  </conditionalFormatting>
  <conditionalFormatting sqref="G30">
    <cfRule type="expression" dxfId="856" priority="1613">
      <formula>G30=""</formula>
    </cfRule>
  </conditionalFormatting>
  <conditionalFormatting sqref="H30">
    <cfRule type="expression" dxfId="855" priority="1612">
      <formula>H30=""</formula>
    </cfRule>
  </conditionalFormatting>
  <conditionalFormatting sqref="I30">
    <cfRule type="expression" dxfId="854" priority="1611">
      <formula>I30=""</formula>
    </cfRule>
  </conditionalFormatting>
  <conditionalFormatting sqref="J30">
    <cfRule type="expression" dxfId="853" priority="1610">
      <formula>J30=""</formula>
    </cfRule>
  </conditionalFormatting>
  <conditionalFormatting sqref="K30">
    <cfRule type="expression" dxfId="852" priority="1609">
      <formula>K30=""</formula>
    </cfRule>
  </conditionalFormatting>
  <conditionalFormatting sqref="K34">
    <cfRule type="expression" dxfId="851" priority="1594">
      <formula>K34=""</formula>
    </cfRule>
  </conditionalFormatting>
  <conditionalFormatting sqref="F24">
    <cfRule type="expression" dxfId="850" priority="1607">
      <formula>F24=""</formula>
    </cfRule>
  </conditionalFormatting>
  <conditionalFormatting sqref="F28">
    <cfRule type="expression" dxfId="849" priority="1606">
      <formula>F28=""</formula>
    </cfRule>
  </conditionalFormatting>
  <conditionalFormatting sqref="F36">
    <cfRule type="expression" dxfId="848" priority="1592">
      <formula>F36=""</formula>
    </cfRule>
  </conditionalFormatting>
  <conditionalFormatting sqref="C34">
    <cfRule type="expression" dxfId="847" priority="1604">
      <formula>C34=""</formula>
    </cfRule>
  </conditionalFormatting>
  <conditionalFormatting sqref="H60">
    <cfRule type="expression" dxfId="846" priority="1494">
      <formula>H60=""</formula>
    </cfRule>
  </conditionalFormatting>
  <conditionalFormatting sqref="F34">
    <cfRule type="expression" dxfId="845" priority="1602">
      <formula>F34=""</formula>
    </cfRule>
  </conditionalFormatting>
  <conditionalFormatting sqref="F35">
    <cfRule type="expression" dxfId="844" priority="1601">
      <formula>F35=""</formula>
    </cfRule>
  </conditionalFormatting>
  <conditionalFormatting sqref="J34">
    <cfRule type="expression" dxfId="843" priority="1595">
      <formula>J34=""</formula>
    </cfRule>
  </conditionalFormatting>
  <conditionalFormatting sqref="F37">
    <cfRule type="expression" dxfId="842" priority="1599">
      <formula>F37=""</formula>
    </cfRule>
  </conditionalFormatting>
  <conditionalFormatting sqref="G34">
    <cfRule type="expression" dxfId="841" priority="1598">
      <formula>G34=""</formula>
    </cfRule>
  </conditionalFormatting>
  <conditionalFormatting sqref="F45">
    <cfRule type="expression" dxfId="840" priority="1570">
      <formula>F45=""</formula>
    </cfRule>
  </conditionalFormatting>
  <conditionalFormatting sqref="I34">
    <cfRule type="expression" dxfId="839" priority="1596">
      <formula>I34=""</formula>
    </cfRule>
  </conditionalFormatting>
  <conditionalFormatting sqref="G40">
    <cfRule type="expression" dxfId="838" priority="1581">
      <formula>G40=""</formula>
    </cfRule>
  </conditionalFormatting>
  <conditionalFormatting sqref="F71">
    <cfRule type="expression" dxfId="837" priority="1472">
      <formula>F71=""</formula>
    </cfRule>
  </conditionalFormatting>
  <conditionalFormatting sqref="D34">
    <cfRule type="expression" dxfId="836" priority="1593">
      <formula>D34=""</formula>
    </cfRule>
  </conditionalFormatting>
  <conditionalFormatting sqref="G64">
    <cfRule type="expression" dxfId="835" priority="1483">
      <formula>G64=""</formula>
    </cfRule>
  </conditionalFormatting>
  <conditionalFormatting sqref="F38">
    <cfRule type="expression" dxfId="834" priority="1591">
      <formula>F38="Název dílu"</formula>
    </cfRule>
  </conditionalFormatting>
  <conditionalFormatting sqref="C38">
    <cfRule type="expression" dxfId="833" priority="1590">
      <formula>C38="Kód dílu"</formula>
    </cfRule>
  </conditionalFormatting>
  <conditionalFormatting sqref="F39">
    <cfRule type="expression" dxfId="832" priority="1589">
      <formula>F39="Název dílu"</formula>
    </cfRule>
  </conditionalFormatting>
  <conditionalFormatting sqref="C39">
    <cfRule type="expression" dxfId="831" priority="1588">
      <formula>C39="Kód dílu"</formula>
    </cfRule>
  </conditionalFormatting>
  <conditionalFormatting sqref="C40">
    <cfRule type="expression" dxfId="830" priority="1587">
      <formula>C40=""</formula>
    </cfRule>
  </conditionalFormatting>
  <conditionalFormatting sqref="E40">
    <cfRule type="expression" dxfId="829" priority="1586">
      <formula>E40=""</formula>
    </cfRule>
  </conditionalFormatting>
  <conditionalFormatting sqref="F40">
    <cfRule type="expression" dxfId="828" priority="1585">
      <formula>F40=""</formula>
    </cfRule>
  </conditionalFormatting>
  <conditionalFormatting sqref="F41">
    <cfRule type="expression" dxfId="827" priority="1584">
      <formula>F41=""</formula>
    </cfRule>
  </conditionalFormatting>
  <conditionalFormatting sqref="F43">
    <cfRule type="expression" dxfId="826" priority="1582">
      <formula>F43=""</formula>
    </cfRule>
  </conditionalFormatting>
  <conditionalFormatting sqref="F75">
    <cfRule type="expression" dxfId="825" priority="1460">
      <formula>F75=""</formula>
    </cfRule>
  </conditionalFormatting>
  <conditionalFormatting sqref="F47">
    <cfRule type="expression" dxfId="824" priority="1568">
      <formula>F47=""</formula>
    </cfRule>
  </conditionalFormatting>
  <conditionalFormatting sqref="H40">
    <cfRule type="expression" dxfId="823" priority="1580">
      <formula>H40=""</formula>
    </cfRule>
  </conditionalFormatting>
  <conditionalFormatting sqref="I40">
    <cfRule type="expression" dxfId="822" priority="1579">
      <formula>I40=""</formula>
    </cfRule>
  </conditionalFormatting>
  <conditionalFormatting sqref="J40">
    <cfRule type="expression" dxfId="821" priority="1578">
      <formula>J40=""</formula>
    </cfRule>
  </conditionalFormatting>
  <conditionalFormatting sqref="K40">
    <cfRule type="expression" dxfId="820" priority="1577">
      <formula>K40=""</formula>
    </cfRule>
  </conditionalFormatting>
  <conditionalFormatting sqref="D40">
    <cfRule type="expression" dxfId="819" priority="1576">
      <formula>D40=""</formula>
    </cfRule>
  </conditionalFormatting>
  <conditionalFormatting sqref="E30">
    <cfRule type="expression" dxfId="818" priority="1575">
      <formula>E30=""</formula>
    </cfRule>
  </conditionalFormatting>
  <conditionalFormatting sqref="F42">
    <cfRule type="expression" dxfId="817" priority="1574">
      <formula>F42=""</formula>
    </cfRule>
  </conditionalFormatting>
  <conditionalFormatting sqref="C44">
    <cfRule type="expression" dxfId="816" priority="1573">
      <formula>C44=""</formula>
    </cfRule>
  </conditionalFormatting>
  <conditionalFormatting sqref="F44">
    <cfRule type="expression" dxfId="815" priority="1571">
      <formula>F44=""</formula>
    </cfRule>
  </conditionalFormatting>
  <conditionalFormatting sqref="F73">
    <cfRule type="expression" dxfId="814" priority="1461">
      <formula>F73=""</formula>
    </cfRule>
  </conditionalFormatting>
  <conditionalFormatting sqref="G72">
    <cfRule type="expression" dxfId="813" priority="1459">
      <formula>G72=""</formula>
    </cfRule>
  </conditionalFormatting>
  <conditionalFormatting sqref="G44">
    <cfRule type="expression" dxfId="812" priority="1567">
      <formula>G44=""</formula>
    </cfRule>
  </conditionalFormatting>
  <conditionalFormatting sqref="H44">
    <cfRule type="expression" dxfId="811" priority="1566">
      <formula>H44=""</formula>
    </cfRule>
  </conditionalFormatting>
  <conditionalFormatting sqref="I44">
    <cfRule type="expression" dxfId="810" priority="1565">
      <formula>I44=""</formula>
    </cfRule>
  </conditionalFormatting>
  <conditionalFormatting sqref="J44">
    <cfRule type="expression" dxfId="809" priority="1564">
      <formula>J44=""</formula>
    </cfRule>
  </conditionalFormatting>
  <conditionalFormatting sqref="K44">
    <cfRule type="expression" dxfId="808" priority="1563">
      <formula>K44=""</formula>
    </cfRule>
  </conditionalFormatting>
  <conditionalFormatting sqref="D44">
    <cfRule type="expression" dxfId="807" priority="1562">
      <formula>D44=""</formula>
    </cfRule>
  </conditionalFormatting>
  <conditionalFormatting sqref="F46">
    <cfRule type="expression" dxfId="806" priority="1561">
      <formula>F46=""</formula>
    </cfRule>
  </conditionalFormatting>
  <conditionalFormatting sqref="C72">
    <cfRule type="expression" dxfId="805" priority="1463">
      <formula>C72=""</formula>
    </cfRule>
  </conditionalFormatting>
  <conditionalFormatting sqref="F72">
    <cfRule type="expression" dxfId="804" priority="1462">
      <formula>F72=""</formula>
    </cfRule>
  </conditionalFormatting>
  <conditionalFormatting sqref="H72">
    <cfRule type="expression" dxfId="803" priority="1458">
      <formula>H72=""</formula>
    </cfRule>
  </conditionalFormatting>
  <conditionalFormatting sqref="I72">
    <cfRule type="expression" dxfId="802" priority="1457">
      <formula>I72=""</formula>
    </cfRule>
  </conditionalFormatting>
  <conditionalFormatting sqref="J72">
    <cfRule type="expression" dxfId="801" priority="1456">
      <formula>J72=""</formula>
    </cfRule>
  </conditionalFormatting>
  <conditionalFormatting sqref="K72">
    <cfRule type="expression" dxfId="800" priority="1455">
      <formula>K72=""</formula>
    </cfRule>
  </conditionalFormatting>
  <conditionalFormatting sqref="D72">
    <cfRule type="expression" dxfId="799" priority="1454">
      <formula>D72=""</formula>
    </cfRule>
  </conditionalFormatting>
  <conditionalFormatting sqref="F74">
    <cfRule type="expression" dxfId="798" priority="1453">
      <formula>F74=""</formula>
    </cfRule>
  </conditionalFormatting>
  <conditionalFormatting sqref="E72">
    <cfRule type="expression" dxfId="797" priority="1452">
      <formula>E72=""</formula>
    </cfRule>
  </conditionalFormatting>
  <conditionalFormatting sqref="F49">
    <cfRule type="expression" dxfId="796" priority="1545">
      <formula>F49=""</formula>
    </cfRule>
  </conditionalFormatting>
  <conditionalFormatting sqref="F51">
    <cfRule type="expression" dxfId="795" priority="1544">
      <formula>F51=""</formula>
    </cfRule>
  </conditionalFormatting>
  <conditionalFormatting sqref="C48">
    <cfRule type="expression" dxfId="794" priority="1548">
      <formula>C48=""</formula>
    </cfRule>
  </conditionalFormatting>
  <conditionalFormatting sqref="C60">
    <cfRule type="expression" dxfId="793" priority="1499">
      <formula>C60=""</formula>
    </cfRule>
  </conditionalFormatting>
  <conditionalFormatting sqref="F48">
    <cfRule type="expression" dxfId="792" priority="1546">
      <formula>F48=""</formula>
    </cfRule>
  </conditionalFormatting>
  <conditionalFormatting sqref="G48">
    <cfRule type="expression" dxfId="791" priority="1543">
      <formula>G48=""</formula>
    </cfRule>
  </conditionalFormatting>
  <conditionalFormatting sqref="H48">
    <cfRule type="expression" dxfId="790" priority="1542">
      <formula>H48=""</formula>
    </cfRule>
  </conditionalFormatting>
  <conditionalFormatting sqref="I48">
    <cfRule type="expression" dxfId="789" priority="1541">
      <formula>I48=""</formula>
    </cfRule>
  </conditionalFormatting>
  <conditionalFormatting sqref="J48">
    <cfRule type="expression" dxfId="788" priority="1540">
      <formula>J48=""</formula>
    </cfRule>
  </conditionalFormatting>
  <conditionalFormatting sqref="K48">
    <cfRule type="expression" dxfId="787" priority="1539">
      <formula>K48=""</formula>
    </cfRule>
  </conditionalFormatting>
  <conditionalFormatting sqref="D48">
    <cfRule type="expression" dxfId="786" priority="1538">
      <formula>D48=""</formula>
    </cfRule>
  </conditionalFormatting>
  <conditionalFormatting sqref="F50">
    <cfRule type="expression" dxfId="785" priority="1537">
      <formula>F50=""</formula>
    </cfRule>
  </conditionalFormatting>
  <conditionalFormatting sqref="F57">
    <cfRule type="expression" dxfId="784" priority="1533">
      <formula>F57=""</formula>
    </cfRule>
  </conditionalFormatting>
  <conditionalFormatting sqref="F59">
    <cfRule type="expression" dxfId="783" priority="1532">
      <formula>F59=""</formula>
    </cfRule>
  </conditionalFormatting>
  <conditionalFormatting sqref="C56">
    <cfRule type="expression" dxfId="782" priority="1536">
      <formula>C56=""</formula>
    </cfRule>
  </conditionalFormatting>
  <conditionalFormatting sqref="C64">
    <cfRule type="expression" dxfId="781" priority="1487">
      <formula>C64=""</formula>
    </cfRule>
  </conditionalFormatting>
  <conditionalFormatting sqref="F56">
    <cfRule type="expression" dxfId="780" priority="1534">
      <formula>F56=""</formula>
    </cfRule>
  </conditionalFormatting>
  <conditionalFormatting sqref="G56">
    <cfRule type="expression" dxfId="779" priority="1531">
      <formula>G56=""</formula>
    </cfRule>
  </conditionalFormatting>
  <conditionalFormatting sqref="H56">
    <cfRule type="expression" dxfId="778" priority="1530">
      <formula>H56=""</formula>
    </cfRule>
  </conditionalFormatting>
  <conditionalFormatting sqref="I56">
    <cfRule type="expression" dxfId="777" priority="1529">
      <formula>I56=""</formula>
    </cfRule>
  </conditionalFormatting>
  <conditionalFormatting sqref="J56">
    <cfRule type="expression" dxfId="776" priority="1528">
      <formula>J56=""</formula>
    </cfRule>
  </conditionalFormatting>
  <conditionalFormatting sqref="K56">
    <cfRule type="expression" dxfId="775" priority="1527">
      <formula>K56=""</formula>
    </cfRule>
  </conditionalFormatting>
  <conditionalFormatting sqref="D56">
    <cfRule type="expression" dxfId="774" priority="1526">
      <formula>D56=""</formula>
    </cfRule>
  </conditionalFormatting>
  <conditionalFormatting sqref="F58">
    <cfRule type="expression" dxfId="773" priority="1525">
      <formula>F58=""</formula>
    </cfRule>
  </conditionalFormatting>
  <conditionalFormatting sqref="G60">
    <cfRule type="expression" dxfId="772" priority="1495">
      <formula>G60=""</formula>
    </cfRule>
  </conditionalFormatting>
  <conditionalFormatting sqref="H64">
    <cfRule type="expression" dxfId="771" priority="1482">
      <formula>H64=""</formula>
    </cfRule>
  </conditionalFormatting>
  <conditionalFormatting sqref="F60">
    <cfRule type="expression" dxfId="770" priority="1498">
      <formula>F60=""</formula>
    </cfRule>
  </conditionalFormatting>
  <conditionalFormatting sqref="C68">
    <cfRule type="expression" dxfId="769" priority="1475">
      <formula>C68=""</formula>
    </cfRule>
  </conditionalFormatting>
  <conditionalFormatting sqref="F63">
    <cfRule type="expression" dxfId="768" priority="1496">
      <formula>F63=""</formula>
    </cfRule>
  </conditionalFormatting>
  <conditionalFormatting sqref="I60">
    <cfRule type="expression" dxfId="767" priority="1493">
      <formula>I60=""</formula>
    </cfRule>
  </conditionalFormatting>
  <conditionalFormatting sqref="J60">
    <cfRule type="expression" dxfId="766" priority="1492">
      <formula>J60=""</formula>
    </cfRule>
  </conditionalFormatting>
  <conditionalFormatting sqref="K60">
    <cfRule type="expression" dxfId="765" priority="1491">
      <formula>K60=""</formula>
    </cfRule>
  </conditionalFormatting>
  <conditionalFormatting sqref="D60">
    <cfRule type="expression" dxfId="764" priority="1490">
      <formula>D60=""</formula>
    </cfRule>
  </conditionalFormatting>
  <conditionalFormatting sqref="F62">
    <cfRule type="expression" dxfId="763" priority="1489">
      <formula>F62=""</formula>
    </cfRule>
  </conditionalFormatting>
  <conditionalFormatting sqref="E56 E48 E44">
    <cfRule type="expression" dxfId="762" priority="1500">
      <formula>E44=""</formula>
    </cfRule>
  </conditionalFormatting>
  <conditionalFormatting sqref="F78">
    <cfRule type="expression" dxfId="761" priority="1439">
      <formula>F78=""</formula>
    </cfRule>
  </conditionalFormatting>
  <conditionalFormatting sqref="F83">
    <cfRule type="expression" dxfId="760" priority="1433">
      <formula>F83=""</formula>
    </cfRule>
  </conditionalFormatting>
  <conditionalFormatting sqref="F79">
    <cfRule type="expression" dxfId="759" priority="1446">
      <formula>F79=""</formula>
    </cfRule>
  </conditionalFormatting>
  <conditionalFormatting sqref="F64">
    <cfRule type="expression" dxfId="758" priority="1486">
      <formula>F64=""</formula>
    </cfRule>
  </conditionalFormatting>
  <conditionalFormatting sqref="F67">
    <cfRule type="expression" dxfId="757" priority="1484">
      <formula>F67=""</formula>
    </cfRule>
  </conditionalFormatting>
  <conditionalFormatting sqref="I64">
    <cfRule type="expression" dxfId="756" priority="1481">
      <formula>I64=""</formula>
    </cfRule>
  </conditionalFormatting>
  <conditionalFormatting sqref="J64">
    <cfRule type="expression" dxfId="755" priority="1480">
      <formula>J64=""</formula>
    </cfRule>
  </conditionalFormatting>
  <conditionalFormatting sqref="K64">
    <cfRule type="expression" dxfId="754" priority="1479">
      <formula>K64=""</formula>
    </cfRule>
  </conditionalFormatting>
  <conditionalFormatting sqref="D64">
    <cfRule type="expression" dxfId="753" priority="1478">
      <formula>D64=""</formula>
    </cfRule>
  </conditionalFormatting>
  <conditionalFormatting sqref="F66">
    <cfRule type="expression" dxfId="752" priority="1477">
      <formula>F66=""</formula>
    </cfRule>
  </conditionalFormatting>
  <conditionalFormatting sqref="E60">
    <cfRule type="expression" dxfId="751" priority="1488">
      <formula>E60=""</formula>
    </cfRule>
  </conditionalFormatting>
  <conditionalFormatting sqref="D80">
    <cfRule type="expression" dxfId="750" priority="1427">
      <formula>D80=""</formula>
    </cfRule>
  </conditionalFormatting>
  <conditionalFormatting sqref="E64">
    <cfRule type="expression" dxfId="749" priority="1476">
      <formula>E64=""</formula>
    </cfRule>
  </conditionalFormatting>
  <conditionalFormatting sqref="F61">
    <cfRule type="expression" dxfId="748" priority="1497">
      <formula>F61=""</formula>
    </cfRule>
  </conditionalFormatting>
  <conditionalFormatting sqref="F77">
    <cfRule type="expression" dxfId="747" priority="1448">
      <formula>F77=""</formula>
    </cfRule>
  </conditionalFormatting>
  <conditionalFormatting sqref="E76">
    <cfRule type="expression" dxfId="746" priority="1450">
      <formula>E76=""</formula>
    </cfRule>
  </conditionalFormatting>
  <conditionalFormatting sqref="G68">
    <cfRule type="expression" dxfId="745" priority="1471">
      <formula>G68=""</formula>
    </cfRule>
  </conditionalFormatting>
  <conditionalFormatting sqref="G76">
    <cfRule type="expression" dxfId="744" priority="1445">
      <formula>G76=""</formula>
    </cfRule>
  </conditionalFormatting>
  <conditionalFormatting sqref="H76">
    <cfRule type="expression" dxfId="743" priority="1444">
      <formula>H76=""</formula>
    </cfRule>
  </conditionalFormatting>
  <conditionalFormatting sqref="I76">
    <cfRule type="expression" dxfId="742" priority="1443">
      <formula>I76=""</formula>
    </cfRule>
  </conditionalFormatting>
  <conditionalFormatting sqref="J76">
    <cfRule type="expression" dxfId="741" priority="1442">
      <formula>J76=""</formula>
    </cfRule>
  </conditionalFormatting>
  <conditionalFormatting sqref="K76">
    <cfRule type="expression" dxfId="740" priority="1441">
      <formula>K76=""</formula>
    </cfRule>
  </conditionalFormatting>
  <conditionalFormatting sqref="D76">
    <cfRule type="expression" dxfId="739" priority="1440">
      <formula>D76=""</formula>
    </cfRule>
  </conditionalFormatting>
  <conditionalFormatting sqref="F65">
    <cfRule type="expression" dxfId="738" priority="1485">
      <formula>F65=""</formula>
    </cfRule>
  </conditionalFormatting>
  <conditionalFormatting sqref="F80">
    <cfRule type="expression" dxfId="737" priority="1436">
      <formula>F80=""</formula>
    </cfRule>
  </conditionalFormatting>
  <conditionalFormatting sqref="F68">
    <cfRule type="expression" dxfId="736" priority="1474">
      <formula>F68=""</formula>
    </cfRule>
  </conditionalFormatting>
  <conditionalFormatting sqref="H68">
    <cfRule type="expression" dxfId="735" priority="1470">
      <formula>H68=""</formula>
    </cfRule>
  </conditionalFormatting>
  <conditionalFormatting sqref="I68">
    <cfRule type="expression" dxfId="734" priority="1469">
      <formula>I68=""</formula>
    </cfRule>
  </conditionalFormatting>
  <conditionalFormatting sqref="J68">
    <cfRule type="expression" dxfId="733" priority="1468">
      <formula>J68=""</formula>
    </cfRule>
  </conditionalFormatting>
  <conditionalFormatting sqref="K68">
    <cfRule type="expression" dxfId="732" priority="1467">
      <formula>K68=""</formula>
    </cfRule>
  </conditionalFormatting>
  <conditionalFormatting sqref="D68">
    <cfRule type="expression" dxfId="731" priority="1466">
      <formula>D68=""</formula>
    </cfRule>
  </conditionalFormatting>
  <conditionalFormatting sqref="F70">
    <cfRule type="expression" dxfId="730" priority="1465">
      <formula>F70=""</formula>
    </cfRule>
  </conditionalFormatting>
  <conditionalFormatting sqref="E68">
    <cfRule type="expression" dxfId="729" priority="1464">
      <formula>E68=""</formula>
    </cfRule>
  </conditionalFormatting>
  <conditionalFormatting sqref="F69">
    <cfRule type="expression" dxfId="728" priority="1473">
      <formula>F69=""</formula>
    </cfRule>
  </conditionalFormatting>
  <conditionalFormatting sqref="C80">
    <cfRule type="expression" dxfId="727" priority="1438">
      <formula>C80=""</formula>
    </cfRule>
  </conditionalFormatting>
  <conditionalFormatting sqref="F81">
    <cfRule type="expression" dxfId="726" priority="1435">
      <formula>F81=""</formula>
    </cfRule>
  </conditionalFormatting>
  <conditionalFormatting sqref="F87">
    <cfRule type="expression" dxfId="725" priority="1420">
      <formula>F87=""</formula>
    </cfRule>
  </conditionalFormatting>
  <conditionalFormatting sqref="G84">
    <cfRule type="expression" dxfId="724" priority="1419">
      <formula>G84=""</formula>
    </cfRule>
  </conditionalFormatting>
  <conditionalFormatting sqref="G80">
    <cfRule type="expression" dxfId="723" priority="1432">
      <formula>G80=""</formula>
    </cfRule>
  </conditionalFormatting>
  <conditionalFormatting sqref="H80">
    <cfRule type="expression" dxfId="722" priority="1431">
      <formula>H80=""</formula>
    </cfRule>
  </conditionalFormatting>
  <conditionalFormatting sqref="I80">
    <cfRule type="expression" dxfId="721" priority="1430">
      <formula>I80=""</formula>
    </cfRule>
  </conditionalFormatting>
  <conditionalFormatting sqref="J80">
    <cfRule type="expression" dxfId="720" priority="1429">
      <formula>J80=""</formula>
    </cfRule>
  </conditionalFormatting>
  <conditionalFormatting sqref="K80">
    <cfRule type="expression" dxfId="719" priority="1428">
      <formula>K80=""</formula>
    </cfRule>
  </conditionalFormatting>
  <conditionalFormatting sqref="C76">
    <cfRule type="expression" dxfId="718" priority="1451">
      <formula>C76=""</formula>
    </cfRule>
  </conditionalFormatting>
  <conditionalFormatting sqref="F85">
    <cfRule type="expression" dxfId="717" priority="1422">
      <formula>F85=""</formula>
    </cfRule>
  </conditionalFormatting>
  <conditionalFormatting sqref="F76">
    <cfRule type="expression" dxfId="716" priority="1449">
      <formula>F76=""</formula>
    </cfRule>
  </conditionalFormatting>
  <conditionalFormatting sqref="F94">
    <cfRule type="expression" dxfId="715" priority="1406">
      <formula>F94=""</formula>
    </cfRule>
  </conditionalFormatting>
  <conditionalFormatting sqref="H84">
    <cfRule type="expression" dxfId="714" priority="1418">
      <formula>H84=""</formula>
    </cfRule>
  </conditionalFormatting>
  <conditionalFormatting sqref="F95">
    <cfRule type="expression" dxfId="713" priority="1405">
      <formula>F95=""</formula>
    </cfRule>
  </conditionalFormatting>
  <conditionalFormatting sqref="I84">
    <cfRule type="expression" dxfId="712" priority="1417">
      <formula>I84=""</formula>
    </cfRule>
  </conditionalFormatting>
  <conditionalFormatting sqref="J84">
    <cfRule type="expression" dxfId="711" priority="1416">
      <formula>J84=""</formula>
    </cfRule>
  </conditionalFormatting>
  <conditionalFormatting sqref="K84">
    <cfRule type="expression" dxfId="710" priority="1415">
      <formula>K84=""</formula>
    </cfRule>
  </conditionalFormatting>
  <conditionalFormatting sqref="D84">
    <cfRule type="expression" dxfId="709" priority="1414">
      <formula>D84=""</formula>
    </cfRule>
  </conditionalFormatting>
  <conditionalFormatting sqref="F86">
    <cfRule type="expression" dxfId="708" priority="1413">
      <formula>F86=""</formula>
    </cfRule>
  </conditionalFormatting>
  <conditionalFormatting sqref="F82">
    <cfRule type="expression" dxfId="707" priority="1426">
      <formula>F82=""</formula>
    </cfRule>
  </conditionalFormatting>
  <conditionalFormatting sqref="C84">
    <cfRule type="expression" dxfId="706" priority="1425">
      <formula>C84=""</formula>
    </cfRule>
  </conditionalFormatting>
  <conditionalFormatting sqref="E84">
    <cfRule type="expression" dxfId="705" priority="1424">
      <formula>E84=""</formula>
    </cfRule>
  </conditionalFormatting>
  <conditionalFormatting sqref="E80">
    <cfRule type="expression" dxfId="704" priority="1437">
      <formula>E80=""</formula>
    </cfRule>
  </conditionalFormatting>
  <conditionalFormatting sqref="C94">
    <cfRule type="expression" dxfId="703" priority="1408">
      <formula>C94=""</formula>
    </cfRule>
  </conditionalFormatting>
  <conditionalFormatting sqref="F102">
    <cfRule type="expression" dxfId="702" priority="1393">
      <formula>F102=""</formula>
    </cfRule>
  </conditionalFormatting>
  <conditionalFormatting sqref="G94">
    <cfRule type="expression" dxfId="701" priority="1402">
      <formula>G94=""</formula>
    </cfRule>
  </conditionalFormatting>
  <conditionalFormatting sqref="F97">
    <cfRule type="expression" dxfId="700" priority="1403">
      <formula>F97=""</formula>
    </cfRule>
  </conditionalFormatting>
  <conditionalFormatting sqref="H94">
    <cfRule type="expression" dxfId="699" priority="1401">
      <formula>H94=""</formula>
    </cfRule>
  </conditionalFormatting>
  <conditionalFormatting sqref="I94">
    <cfRule type="expression" dxfId="698" priority="1400">
      <formula>I94=""</formula>
    </cfRule>
  </conditionalFormatting>
  <conditionalFormatting sqref="J94">
    <cfRule type="expression" dxfId="697" priority="1399">
      <formula>J94=""</formula>
    </cfRule>
  </conditionalFormatting>
  <conditionalFormatting sqref="K94">
    <cfRule type="expression" dxfId="696" priority="1398">
      <formula>K94=""</formula>
    </cfRule>
  </conditionalFormatting>
  <conditionalFormatting sqref="D94">
    <cfRule type="expression" dxfId="695" priority="1397">
      <formula>D94=""</formula>
    </cfRule>
  </conditionalFormatting>
  <conditionalFormatting sqref="F96">
    <cfRule type="expression" dxfId="694" priority="1396">
      <formula>F96=""</formula>
    </cfRule>
  </conditionalFormatting>
  <conditionalFormatting sqref="F84">
    <cfRule type="expression" dxfId="693" priority="1423">
      <formula>F84=""</formula>
    </cfRule>
  </conditionalFormatting>
  <conditionalFormatting sqref="H102">
    <cfRule type="expression" dxfId="692" priority="1388">
      <formula>H102=""</formula>
    </cfRule>
  </conditionalFormatting>
  <conditionalFormatting sqref="F105">
    <cfRule type="expression" dxfId="691" priority="1390">
      <formula>F105=""</formula>
    </cfRule>
  </conditionalFormatting>
  <conditionalFormatting sqref="G102">
    <cfRule type="expression" dxfId="690" priority="1389">
      <formula>G102=""</formula>
    </cfRule>
  </conditionalFormatting>
  <conditionalFormatting sqref="G106">
    <cfRule type="expression" dxfId="689" priority="1361">
      <formula>G106=""</formula>
    </cfRule>
  </conditionalFormatting>
  <conditionalFormatting sqref="F93">
    <cfRule type="expression" dxfId="688" priority="1410">
      <formula>F93="Název dílu"</formula>
    </cfRule>
  </conditionalFormatting>
  <conditionalFormatting sqref="C93">
    <cfRule type="expression" dxfId="687" priority="1409">
      <formula>C93="Kód dílu"</formula>
    </cfRule>
  </conditionalFormatting>
  <conditionalFormatting sqref="C106">
    <cfRule type="expression" dxfId="686" priority="1367">
      <formula>C106=""</formula>
    </cfRule>
  </conditionalFormatting>
  <conditionalFormatting sqref="F103">
    <cfRule type="expression" dxfId="685" priority="1392">
      <formula>F103=""</formula>
    </cfRule>
  </conditionalFormatting>
  <conditionalFormatting sqref="F109">
    <cfRule type="expression" dxfId="684" priority="1362">
      <formula>F109=""</formula>
    </cfRule>
  </conditionalFormatting>
  <conditionalFormatting sqref="G110">
    <cfRule type="expression" dxfId="683" priority="1271">
      <formula>G110=""</formula>
    </cfRule>
  </conditionalFormatting>
  <conditionalFormatting sqref="I102">
    <cfRule type="expression" dxfId="682" priority="1387">
      <formula>I102=""</formula>
    </cfRule>
  </conditionalFormatting>
  <conditionalFormatting sqref="J102">
    <cfRule type="expression" dxfId="681" priority="1386">
      <formula>J102=""</formula>
    </cfRule>
  </conditionalFormatting>
  <conditionalFormatting sqref="K102">
    <cfRule type="expression" dxfId="680" priority="1385">
      <formula>K102=""</formula>
    </cfRule>
  </conditionalFormatting>
  <conditionalFormatting sqref="C102">
    <cfRule type="expression" dxfId="679" priority="1395">
      <formula>C102=""</formula>
    </cfRule>
  </conditionalFormatting>
  <conditionalFormatting sqref="F99">
    <cfRule type="expression" dxfId="678" priority="1339">
      <formula>F99=""</formula>
    </cfRule>
  </conditionalFormatting>
  <conditionalFormatting sqref="F111">
    <cfRule type="expression" dxfId="677" priority="1274">
      <formula>F111=""</formula>
    </cfRule>
  </conditionalFormatting>
  <conditionalFormatting sqref="D102">
    <cfRule type="expression" dxfId="676" priority="1384">
      <formula>D102=""</formula>
    </cfRule>
  </conditionalFormatting>
  <conditionalFormatting sqref="E94">
    <cfRule type="expression" dxfId="675" priority="1383">
      <formula>E94=""</formula>
    </cfRule>
  </conditionalFormatting>
  <conditionalFormatting sqref="D106">
    <cfRule type="expression" dxfId="674" priority="1356">
      <formula>D106=""</formula>
    </cfRule>
  </conditionalFormatting>
  <conditionalFormatting sqref="F104">
    <cfRule type="expression" dxfId="673" priority="1381">
      <formula>F104=""</formula>
    </cfRule>
  </conditionalFormatting>
  <conditionalFormatting sqref="C98">
    <cfRule type="expression" dxfId="672" priority="1342">
      <formula>C98=""</formula>
    </cfRule>
  </conditionalFormatting>
  <conditionalFormatting sqref="F98">
    <cfRule type="expression" dxfId="671" priority="1340">
      <formula>F98=""</formula>
    </cfRule>
  </conditionalFormatting>
  <conditionalFormatting sqref="F106">
    <cfRule type="expression" dxfId="670" priority="1365">
      <formula>F106=""</formula>
    </cfRule>
  </conditionalFormatting>
  <conditionalFormatting sqref="I110">
    <cfRule type="expression" dxfId="669" priority="1269">
      <formula>I110=""</formula>
    </cfRule>
  </conditionalFormatting>
  <conditionalFormatting sqref="H106">
    <cfRule type="expression" dxfId="668" priority="1360">
      <formula>H106=""</formula>
    </cfRule>
  </conditionalFormatting>
  <conditionalFormatting sqref="I106">
    <cfRule type="expression" dxfId="667" priority="1359">
      <formula>I106=""</formula>
    </cfRule>
  </conditionalFormatting>
  <conditionalFormatting sqref="J106">
    <cfRule type="expression" dxfId="666" priority="1358">
      <formula>J106=""</formula>
    </cfRule>
  </conditionalFormatting>
  <conditionalFormatting sqref="K106">
    <cfRule type="expression" dxfId="665" priority="1357">
      <formula>K106=""</formula>
    </cfRule>
  </conditionalFormatting>
  <conditionalFormatting sqref="J98">
    <cfRule type="expression" dxfId="664" priority="1333">
      <formula>J98=""</formula>
    </cfRule>
  </conditionalFormatting>
  <conditionalFormatting sqref="F108">
    <cfRule type="expression" dxfId="663" priority="1343">
      <formula>F108=""</formula>
    </cfRule>
  </conditionalFormatting>
  <conditionalFormatting sqref="E110">
    <cfRule type="expression" dxfId="662" priority="1264">
      <formula>E110=""</formula>
    </cfRule>
  </conditionalFormatting>
  <conditionalFormatting sqref="F100">
    <cfRule type="expression" dxfId="661" priority="1330">
      <formula>F100=""</formula>
    </cfRule>
  </conditionalFormatting>
  <conditionalFormatting sqref="F123">
    <cfRule type="expression" dxfId="660" priority="1227">
      <formula>F123=""</formula>
    </cfRule>
  </conditionalFormatting>
  <conditionalFormatting sqref="G98">
    <cfRule type="expression" dxfId="659" priority="1336">
      <formula>G98=""</formula>
    </cfRule>
  </conditionalFormatting>
  <conditionalFormatting sqref="F101">
    <cfRule type="expression" dxfId="658" priority="1337">
      <formula>F101=""</formula>
    </cfRule>
  </conditionalFormatting>
  <conditionalFormatting sqref="F113">
    <cfRule type="expression" dxfId="657" priority="1272">
      <formula>F113=""</formula>
    </cfRule>
  </conditionalFormatting>
  <conditionalFormatting sqref="H98">
    <cfRule type="expression" dxfId="656" priority="1335">
      <formula>H98=""</formula>
    </cfRule>
  </conditionalFormatting>
  <conditionalFormatting sqref="I98">
    <cfRule type="expression" dxfId="655" priority="1334">
      <formula>I98=""</formula>
    </cfRule>
  </conditionalFormatting>
  <conditionalFormatting sqref="D98">
    <cfRule type="expression" dxfId="654" priority="1331">
      <formula>D98=""</formula>
    </cfRule>
  </conditionalFormatting>
  <conditionalFormatting sqref="K98">
    <cfRule type="expression" dxfId="653" priority="1332">
      <formula>K98=""</formula>
    </cfRule>
  </conditionalFormatting>
  <conditionalFormatting sqref="K110">
    <cfRule type="expression" dxfId="652" priority="1267">
      <formula>K110=""</formula>
    </cfRule>
  </conditionalFormatting>
  <conditionalFormatting sqref="E106 E98 E102">
    <cfRule type="expression" dxfId="651" priority="1329">
      <formula>E98=""</formula>
    </cfRule>
  </conditionalFormatting>
  <conditionalFormatting sqref="F127">
    <cfRule type="expression" dxfId="650" priority="1213">
      <formula>F127=""</formula>
    </cfRule>
  </conditionalFormatting>
  <conditionalFormatting sqref="F110">
    <cfRule type="expression" dxfId="649" priority="1275">
      <formula>F110=""</formula>
    </cfRule>
  </conditionalFormatting>
  <conditionalFormatting sqref="C116">
    <cfRule type="expression" dxfId="648" priority="1245">
      <formula>C116=""</formula>
    </cfRule>
  </conditionalFormatting>
  <conditionalFormatting sqref="H110">
    <cfRule type="expression" dxfId="647" priority="1270">
      <formula>H110=""</formula>
    </cfRule>
  </conditionalFormatting>
  <conditionalFormatting sqref="J110">
    <cfRule type="expression" dxfId="646" priority="1268">
      <formula>J110=""</formula>
    </cfRule>
  </conditionalFormatting>
  <conditionalFormatting sqref="D110">
    <cfRule type="expression" dxfId="645" priority="1266">
      <formula>D110=""</formula>
    </cfRule>
  </conditionalFormatting>
  <conditionalFormatting sqref="H120">
    <cfRule type="expression" dxfId="644" priority="1225">
      <formula>H120=""</formula>
    </cfRule>
  </conditionalFormatting>
  <conditionalFormatting sqref="J116">
    <cfRule type="expression" dxfId="643" priority="1236">
      <formula>J116=""</formula>
    </cfRule>
  </conditionalFormatting>
  <conditionalFormatting sqref="F112">
    <cfRule type="expression" dxfId="642" priority="1265">
      <formula>F112=""</formula>
    </cfRule>
  </conditionalFormatting>
  <conditionalFormatting sqref="C110">
    <cfRule type="expression" dxfId="641" priority="1277">
      <formula>C110=""</formula>
    </cfRule>
  </conditionalFormatting>
  <conditionalFormatting sqref="G116">
    <cfRule type="expression" dxfId="640" priority="1239">
      <formula>G116=""</formula>
    </cfRule>
  </conditionalFormatting>
  <conditionalFormatting sqref="H116">
    <cfRule type="expression" dxfId="639" priority="1238">
      <formula>H116=""</formula>
    </cfRule>
  </conditionalFormatting>
  <conditionalFormatting sqref="K116">
    <cfRule type="expression" dxfId="638" priority="1235">
      <formula>K116=""</formula>
    </cfRule>
  </conditionalFormatting>
  <conditionalFormatting sqref="E116">
    <cfRule type="expression" dxfId="637" priority="1233">
      <formula>E116=""</formula>
    </cfRule>
  </conditionalFormatting>
  <conditionalFormatting sqref="D116">
    <cfRule type="expression" dxfId="636" priority="1234">
      <formula>D116=""</formula>
    </cfRule>
  </conditionalFormatting>
  <conditionalFormatting sqref="F116">
    <cfRule type="expression" dxfId="635" priority="1243">
      <formula>F116=""</formula>
    </cfRule>
  </conditionalFormatting>
  <conditionalFormatting sqref="C120">
    <cfRule type="expression" dxfId="634" priority="1232">
      <formula>C120=""</formula>
    </cfRule>
  </conditionalFormatting>
  <conditionalFormatting sqref="I116">
    <cfRule type="expression" dxfId="633" priority="1237">
      <formula>I116=""</formula>
    </cfRule>
  </conditionalFormatting>
  <conditionalFormatting sqref="F119">
    <cfRule type="expression" dxfId="632" priority="1240">
      <formula>F119=""</formula>
    </cfRule>
  </conditionalFormatting>
  <conditionalFormatting sqref="F117">
    <cfRule type="expression" dxfId="631" priority="1242">
      <formula>F117=""</formula>
    </cfRule>
  </conditionalFormatting>
  <conditionalFormatting sqref="K120">
    <cfRule type="expression" dxfId="630" priority="1222">
      <formula>K120=""</formula>
    </cfRule>
  </conditionalFormatting>
  <conditionalFormatting sqref="I120">
    <cfRule type="expression" dxfId="629" priority="1224">
      <formula>I120=""</formula>
    </cfRule>
  </conditionalFormatting>
  <conditionalFormatting sqref="G120">
    <cfRule type="expression" dxfId="628" priority="1226">
      <formula>G120=""</formula>
    </cfRule>
  </conditionalFormatting>
  <conditionalFormatting sqref="F122">
    <cfRule type="expression" dxfId="627" priority="1219">
      <formula>F122=""</formula>
    </cfRule>
  </conditionalFormatting>
  <conditionalFormatting sqref="H124">
    <cfRule type="expression" dxfId="626" priority="1211">
      <formula>H124=""</formula>
    </cfRule>
  </conditionalFormatting>
  <conditionalFormatting sqref="F121">
    <cfRule type="expression" dxfId="625" priority="1229">
      <formula>F121=""</formula>
    </cfRule>
  </conditionalFormatting>
  <conditionalFormatting sqref="F114">
    <cfRule type="expression" dxfId="624" priority="1263">
      <formula>F114="Název dílu"</formula>
    </cfRule>
  </conditionalFormatting>
  <conditionalFormatting sqref="C114">
    <cfRule type="expression" dxfId="623" priority="1262">
      <formula>C114="Kód dílu"</formula>
    </cfRule>
  </conditionalFormatting>
  <conditionalFormatting sqref="F115">
    <cfRule type="expression" dxfId="622" priority="1261">
      <formula>F115="Název dílu"</formula>
    </cfRule>
  </conditionalFormatting>
  <conditionalFormatting sqref="C115">
    <cfRule type="expression" dxfId="621" priority="1260">
      <formula>C115="Kód dílu"</formula>
    </cfRule>
  </conditionalFormatting>
  <conditionalFormatting sqref="J120">
    <cfRule type="expression" dxfId="620" priority="1223">
      <formula>J120=""</formula>
    </cfRule>
  </conditionalFormatting>
  <conditionalFormatting sqref="F118">
    <cfRule type="expression" dxfId="619" priority="1220">
      <formula>F118=""</formula>
    </cfRule>
  </conditionalFormatting>
  <conditionalFormatting sqref="D120">
    <cfRule type="expression" dxfId="618" priority="1221">
      <formula>D120=""</formula>
    </cfRule>
  </conditionalFormatting>
  <conditionalFormatting sqref="F125">
    <cfRule type="expression" dxfId="617" priority="1215">
      <formula>F125=""</formula>
    </cfRule>
  </conditionalFormatting>
  <conditionalFormatting sqref="G124">
    <cfRule type="expression" dxfId="616" priority="1212">
      <formula>G124=""</formula>
    </cfRule>
  </conditionalFormatting>
  <conditionalFormatting sqref="I124">
    <cfRule type="expression" dxfId="615" priority="1210">
      <formula>I124=""</formula>
    </cfRule>
  </conditionalFormatting>
  <conditionalFormatting sqref="J124">
    <cfRule type="expression" dxfId="614" priority="1209">
      <formula>J124=""</formula>
    </cfRule>
  </conditionalFormatting>
  <conditionalFormatting sqref="K124">
    <cfRule type="expression" dxfId="613" priority="1208">
      <formula>K124=""</formula>
    </cfRule>
  </conditionalFormatting>
  <conditionalFormatting sqref="D124">
    <cfRule type="expression" dxfId="612" priority="1207">
      <formula>D124=""</formula>
    </cfRule>
  </conditionalFormatting>
  <conditionalFormatting sqref="E120">
    <cfRule type="expression" dxfId="611" priority="1206">
      <formula>E120=""</formula>
    </cfRule>
  </conditionalFormatting>
  <conditionalFormatting sqref="E124">
    <cfRule type="expression" dxfId="610" priority="1205">
      <formula>E124=""</formula>
    </cfRule>
  </conditionalFormatting>
  <conditionalFormatting sqref="C124">
    <cfRule type="expression" dxfId="609" priority="1218">
      <formula>C124=""</formula>
    </cfRule>
  </conditionalFormatting>
  <conditionalFormatting sqref="C128">
    <cfRule type="expression" dxfId="608" priority="1204">
      <formula>C128=""</formula>
    </cfRule>
  </conditionalFormatting>
  <conditionalFormatting sqref="F120">
    <cfRule type="expression" dxfId="607" priority="1230">
      <formula>F120=""</formula>
    </cfRule>
  </conditionalFormatting>
  <conditionalFormatting sqref="F129">
    <cfRule type="expression" dxfId="606" priority="1201">
      <formula>F129=""</formula>
    </cfRule>
  </conditionalFormatting>
  <conditionalFormatting sqref="H128">
    <cfRule type="expression" dxfId="605" priority="1197">
      <formula>H128=""</formula>
    </cfRule>
  </conditionalFormatting>
  <conditionalFormatting sqref="F124">
    <cfRule type="expression" dxfId="604" priority="1216">
      <formula>F124=""</formula>
    </cfRule>
  </conditionalFormatting>
  <conditionalFormatting sqref="F128">
    <cfRule type="expression" dxfId="603" priority="1202">
      <formula>F128=""</formula>
    </cfRule>
  </conditionalFormatting>
  <conditionalFormatting sqref="C132">
    <cfRule type="expression" dxfId="602" priority="1190">
      <formula>C132=""</formula>
    </cfRule>
  </conditionalFormatting>
  <conditionalFormatting sqref="G128">
    <cfRule type="expression" dxfId="601" priority="1198">
      <formula>G128=""</formula>
    </cfRule>
  </conditionalFormatting>
  <conditionalFormatting sqref="F131">
    <cfRule type="expression" dxfId="600" priority="1199">
      <formula>F131=""</formula>
    </cfRule>
  </conditionalFormatting>
  <conditionalFormatting sqref="F133">
    <cfRule type="expression" dxfId="599" priority="1187">
      <formula>F133=""</formula>
    </cfRule>
  </conditionalFormatting>
  <conditionalFormatting sqref="G132">
    <cfRule type="expression" dxfId="598" priority="1184">
      <formula>G132=""</formula>
    </cfRule>
  </conditionalFormatting>
  <conditionalFormatting sqref="I128">
    <cfRule type="expression" dxfId="597" priority="1196">
      <formula>I128=""</formula>
    </cfRule>
  </conditionalFormatting>
  <conditionalFormatting sqref="J128">
    <cfRule type="expression" dxfId="596" priority="1195">
      <formula>J128=""</formula>
    </cfRule>
  </conditionalFormatting>
  <conditionalFormatting sqref="K128">
    <cfRule type="expression" dxfId="595" priority="1194">
      <formula>K128=""</formula>
    </cfRule>
  </conditionalFormatting>
  <conditionalFormatting sqref="D128">
    <cfRule type="expression" dxfId="594" priority="1193">
      <formula>D128=""</formula>
    </cfRule>
  </conditionalFormatting>
  <conditionalFormatting sqref="F126">
    <cfRule type="expression" dxfId="593" priority="1192">
      <formula>F126=""</formula>
    </cfRule>
  </conditionalFormatting>
  <conditionalFormatting sqref="F130">
    <cfRule type="expression" dxfId="592" priority="1191">
      <formula>F130=""</formula>
    </cfRule>
  </conditionalFormatting>
  <conditionalFormatting sqref="F135">
    <cfRule type="expression" dxfId="591" priority="1185">
      <formula>F135=""</formula>
    </cfRule>
  </conditionalFormatting>
  <conditionalFormatting sqref="F137">
    <cfRule type="expression" dxfId="590" priority="1174">
      <formula>F137=""</formula>
    </cfRule>
  </conditionalFormatting>
  <conditionalFormatting sqref="G140">
    <cfRule type="expression" dxfId="589" priority="1159">
      <formula>G140=""</formula>
    </cfRule>
  </conditionalFormatting>
  <conditionalFormatting sqref="G136">
    <cfRule type="expression" dxfId="588" priority="1171">
      <formula>G136=""</formula>
    </cfRule>
  </conditionalFormatting>
  <conditionalFormatting sqref="H132">
    <cfRule type="expression" dxfId="587" priority="1183">
      <formula>H132=""</formula>
    </cfRule>
  </conditionalFormatting>
  <conditionalFormatting sqref="I132">
    <cfRule type="expression" dxfId="586" priority="1182">
      <formula>I132=""</formula>
    </cfRule>
  </conditionalFormatting>
  <conditionalFormatting sqref="J132">
    <cfRule type="expression" dxfId="585" priority="1181">
      <formula>J132=""</formula>
    </cfRule>
  </conditionalFormatting>
  <conditionalFormatting sqref="K132">
    <cfRule type="expression" dxfId="584" priority="1180">
      <formula>K132=""</formula>
    </cfRule>
  </conditionalFormatting>
  <conditionalFormatting sqref="D132">
    <cfRule type="expression" dxfId="583" priority="1179">
      <formula>D132=""</formula>
    </cfRule>
  </conditionalFormatting>
  <conditionalFormatting sqref="F134">
    <cfRule type="expression" dxfId="582" priority="1178">
      <formula>F134=""</formula>
    </cfRule>
  </conditionalFormatting>
  <conditionalFormatting sqref="C136">
    <cfRule type="expression" dxfId="581" priority="1177">
      <formula>C136=""</formula>
    </cfRule>
  </conditionalFormatting>
  <conditionalFormatting sqref="F136">
    <cfRule type="expression" dxfId="580" priority="1175">
      <formula>F136=""</formula>
    </cfRule>
  </conditionalFormatting>
  <conditionalFormatting sqref="F132">
    <cfRule type="expression" dxfId="579" priority="1188">
      <formula>F132=""</formula>
    </cfRule>
  </conditionalFormatting>
  <conditionalFormatting sqref="F139">
    <cfRule type="expression" dxfId="578" priority="1172">
      <formula>F139=""</formula>
    </cfRule>
  </conditionalFormatting>
  <conditionalFormatting sqref="H140">
    <cfRule type="expression" dxfId="577" priority="1158">
      <formula>H140=""</formula>
    </cfRule>
  </conditionalFormatting>
  <conditionalFormatting sqref="F141">
    <cfRule type="expression" dxfId="576" priority="1162">
      <formula>F141=""</formula>
    </cfRule>
  </conditionalFormatting>
  <conditionalFormatting sqref="F147">
    <cfRule type="expression" dxfId="575" priority="1131">
      <formula>F147=""</formula>
    </cfRule>
  </conditionalFormatting>
  <conditionalFormatting sqref="H136">
    <cfRule type="expression" dxfId="574" priority="1170">
      <formula>H136=""</formula>
    </cfRule>
  </conditionalFormatting>
  <conditionalFormatting sqref="I136">
    <cfRule type="expression" dxfId="573" priority="1169">
      <formula>I136=""</formula>
    </cfRule>
  </conditionalFormatting>
  <conditionalFormatting sqref="J136">
    <cfRule type="expression" dxfId="572" priority="1168">
      <formula>J136=""</formula>
    </cfRule>
  </conditionalFormatting>
  <conditionalFormatting sqref="K136">
    <cfRule type="expression" dxfId="571" priority="1167">
      <formula>K136=""</formula>
    </cfRule>
  </conditionalFormatting>
  <conditionalFormatting sqref="D136">
    <cfRule type="expression" dxfId="570" priority="1166">
      <formula>D136=""</formula>
    </cfRule>
  </conditionalFormatting>
  <conditionalFormatting sqref="C140">
    <cfRule type="expression" dxfId="569" priority="1165">
      <formula>C140=""</formula>
    </cfRule>
  </conditionalFormatting>
  <conditionalFormatting sqref="F143">
    <cfRule type="expression" dxfId="568" priority="1160">
      <formula>F143=""</formula>
    </cfRule>
  </conditionalFormatting>
  <conditionalFormatting sqref="F140">
    <cfRule type="expression" dxfId="567" priority="1163">
      <formula>F140=""</formula>
    </cfRule>
  </conditionalFormatting>
  <conditionalFormatting sqref="I140">
    <cfRule type="expression" dxfId="566" priority="1157">
      <formula>I140=""</formula>
    </cfRule>
  </conditionalFormatting>
  <conditionalFormatting sqref="J140">
    <cfRule type="expression" dxfId="565" priority="1156">
      <formula>J140=""</formula>
    </cfRule>
  </conditionalFormatting>
  <conditionalFormatting sqref="K140">
    <cfRule type="expression" dxfId="564" priority="1155">
      <formula>K140=""</formula>
    </cfRule>
  </conditionalFormatting>
  <conditionalFormatting sqref="D140">
    <cfRule type="expression" dxfId="563" priority="1154">
      <formula>D140=""</formula>
    </cfRule>
  </conditionalFormatting>
  <conditionalFormatting sqref="F142">
    <cfRule type="expression" dxfId="562" priority="1153">
      <formula>F142=""</formula>
    </cfRule>
  </conditionalFormatting>
  <conditionalFormatting sqref="F144">
    <cfRule type="expression" dxfId="561" priority="1152">
      <formula>F144="Název dílu"</formula>
    </cfRule>
  </conditionalFormatting>
  <conditionalFormatting sqref="C144">
    <cfRule type="expression" dxfId="560" priority="1151">
      <formula>C144="Kód dílu"</formula>
    </cfRule>
  </conditionalFormatting>
  <conditionalFormatting sqref="F145">
    <cfRule type="expression" dxfId="559" priority="1150">
      <formula>F145="Název dílu"</formula>
    </cfRule>
  </conditionalFormatting>
  <conditionalFormatting sqref="C145">
    <cfRule type="expression" dxfId="558" priority="1149">
      <formula>C145="Kód dílu"</formula>
    </cfRule>
  </conditionalFormatting>
  <conditionalFormatting sqref="C146">
    <cfRule type="expression" dxfId="557" priority="1134">
      <formula>C146=""</formula>
    </cfRule>
  </conditionalFormatting>
  <conditionalFormatting sqref="F149">
    <cfRule type="expression" dxfId="556" priority="1129">
      <formula>F149=""</formula>
    </cfRule>
  </conditionalFormatting>
  <conditionalFormatting sqref="F146">
    <cfRule type="expression" dxfId="555" priority="1132">
      <formula>F146=""</formula>
    </cfRule>
  </conditionalFormatting>
  <conditionalFormatting sqref="F157">
    <cfRule type="expression" dxfId="554" priority="1102">
      <formula>F157=""</formula>
    </cfRule>
  </conditionalFormatting>
  <conditionalFormatting sqref="G146">
    <cfRule type="expression" dxfId="553" priority="1128">
      <formula>G146=""</formula>
    </cfRule>
  </conditionalFormatting>
  <conditionalFormatting sqref="H146">
    <cfRule type="expression" dxfId="552" priority="1127">
      <formula>H146=""</formula>
    </cfRule>
  </conditionalFormatting>
  <conditionalFormatting sqref="I146">
    <cfRule type="expression" dxfId="551" priority="1126">
      <formula>I146=""</formula>
    </cfRule>
  </conditionalFormatting>
  <conditionalFormatting sqref="J146">
    <cfRule type="expression" dxfId="550" priority="1125">
      <formula>J146=""</formula>
    </cfRule>
  </conditionalFormatting>
  <conditionalFormatting sqref="K146">
    <cfRule type="expression" dxfId="549" priority="1124">
      <formula>K146=""</formula>
    </cfRule>
  </conditionalFormatting>
  <conditionalFormatting sqref="D146">
    <cfRule type="expression" dxfId="548" priority="1123">
      <formula>D146=""</formula>
    </cfRule>
  </conditionalFormatting>
  <conditionalFormatting sqref="F138">
    <cfRule type="expression" dxfId="547" priority="1136">
      <formula>F138=""</formula>
    </cfRule>
  </conditionalFormatting>
  <conditionalFormatting sqref="C154">
    <cfRule type="expression" dxfId="546" priority="1107">
      <formula>C154=""</formula>
    </cfRule>
  </conditionalFormatting>
  <conditionalFormatting sqref="F154">
    <cfRule type="expression" dxfId="545" priority="1105">
      <formula>F154=""</formula>
    </cfRule>
  </conditionalFormatting>
  <conditionalFormatting sqref="G154">
    <cfRule type="expression" dxfId="544" priority="1101">
      <formula>G154=""</formula>
    </cfRule>
  </conditionalFormatting>
  <conditionalFormatting sqref="F148">
    <cfRule type="expression" dxfId="543" priority="1122">
      <formula>F148=""</formula>
    </cfRule>
  </conditionalFormatting>
  <conditionalFormatting sqref="F161">
    <cfRule type="expression" dxfId="542" priority="1089">
      <formula>F161=""</formula>
    </cfRule>
  </conditionalFormatting>
  <conditionalFormatting sqref="F179">
    <cfRule type="expression" dxfId="541" priority="1077">
      <formula>F179=""</formula>
    </cfRule>
  </conditionalFormatting>
  <conditionalFormatting sqref="G158">
    <cfRule type="expression" dxfId="540" priority="1088">
      <formula>G158=""</formula>
    </cfRule>
  </conditionalFormatting>
  <conditionalFormatting sqref="H154">
    <cfRule type="expression" dxfId="539" priority="1100">
      <formula>H154=""</formula>
    </cfRule>
  </conditionalFormatting>
  <conditionalFormatting sqref="I154">
    <cfRule type="expression" dxfId="538" priority="1099">
      <formula>I154=""</formula>
    </cfRule>
  </conditionalFormatting>
  <conditionalFormatting sqref="J154">
    <cfRule type="expression" dxfId="537" priority="1098">
      <formula>J154=""</formula>
    </cfRule>
  </conditionalFormatting>
  <conditionalFormatting sqref="K154">
    <cfRule type="expression" dxfId="536" priority="1097">
      <formula>K154=""</formula>
    </cfRule>
  </conditionalFormatting>
  <conditionalFormatting sqref="D154">
    <cfRule type="expression" dxfId="535" priority="1096">
      <formula>D154=""</formula>
    </cfRule>
  </conditionalFormatting>
  <conditionalFormatting sqref="F159">
    <cfRule type="expression" dxfId="534" priority="1081">
      <formula>F159=""</formula>
    </cfRule>
  </conditionalFormatting>
  <conditionalFormatting sqref="C158">
    <cfRule type="expression" dxfId="533" priority="1094">
      <formula>C158=""</formula>
    </cfRule>
  </conditionalFormatting>
  <conditionalFormatting sqref="F158">
    <cfRule type="expression" dxfId="532" priority="1092">
      <formula>F158=""</formula>
    </cfRule>
  </conditionalFormatting>
  <conditionalFormatting sqref="F155">
    <cfRule type="expression" dxfId="531" priority="1104">
      <formula>F155=""</formula>
    </cfRule>
  </conditionalFormatting>
  <conditionalFormatting sqref="F181">
    <cfRule type="expression" dxfId="530" priority="1075">
      <formula>F181=""</formula>
    </cfRule>
  </conditionalFormatting>
  <conditionalFormatting sqref="H158">
    <cfRule type="expression" dxfId="529" priority="1087">
      <formula>H158=""</formula>
    </cfRule>
  </conditionalFormatting>
  <conditionalFormatting sqref="I158">
    <cfRule type="expression" dxfId="528" priority="1086">
      <formula>I158=""</formula>
    </cfRule>
  </conditionalFormatting>
  <conditionalFormatting sqref="J158">
    <cfRule type="expression" dxfId="527" priority="1085">
      <formula>J158=""</formula>
    </cfRule>
  </conditionalFormatting>
  <conditionalFormatting sqref="K158">
    <cfRule type="expression" dxfId="526" priority="1084">
      <formula>K158=""</formula>
    </cfRule>
  </conditionalFormatting>
  <conditionalFormatting sqref="D158">
    <cfRule type="expression" dxfId="525" priority="1083">
      <formula>D158=""</formula>
    </cfRule>
  </conditionalFormatting>
  <conditionalFormatting sqref="F160">
    <cfRule type="expression" dxfId="524" priority="1082">
      <formula>F160=""</formula>
    </cfRule>
  </conditionalFormatting>
  <conditionalFormatting sqref="E178">
    <cfRule type="expression" dxfId="523" priority="1079">
      <formula>E178=""</formula>
    </cfRule>
  </conditionalFormatting>
  <conditionalFormatting sqref="C178">
    <cfRule type="expression" dxfId="522" priority="1080">
      <formula>C178=""</formula>
    </cfRule>
  </conditionalFormatting>
  <conditionalFormatting sqref="F178">
    <cfRule type="expression" dxfId="521" priority="1078">
      <formula>F178=""</formula>
    </cfRule>
  </conditionalFormatting>
  <conditionalFormatting sqref="G182">
    <cfRule type="expression" dxfId="520" priority="1061">
      <formula>G182=""</formula>
    </cfRule>
  </conditionalFormatting>
  <conditionalFormatting sqref="G178">
    <cfRule type="expression" dxfId="519" priority="1074">
      <formula>G178=""</formula>
    </cfRule>
  </conditionalFormatting>
  <conditionalFormatting sqref="H178">
    <cfRule type="expression" dxfId="518" priority="1073">
      <formula>H178=""</formula>
    </cfRule>
  </conditionalFormatting>
  <conditionalFormatting sqref="I178">
    <cfRule type="expression" dxfId="517" priority="1072">
      <formula>I178=""</formula>
    </cfRule>
  </conditionalFormatting>
  <conditionalFormatting sqref="J178">
    <cfRule type="expression" dxfId="516" priority="1071">
      <formula>J178=""</formula>
    </cfRule>
  </conditionalFormatting>
  <conditionalFormatting sqref="K178">
    <cfRule type="expression" dxfId="515" priority="1070">
      <formula>K178=""</formula>
    </cfRule>
  </conditionalFormatting>
  <conditionalFormatting sqref="D178">
    <cfRule type="expression" dxfId="514" priority="1069">
      <formula>D178=""</formula>
    </cfRule>
  </conditionalFormatting>
  <conditionalFormatting sqref="F180">
    <cfRule type="expression" dxfId="513" priority="1068">
      <formula>F180=""</formula>
    </cfRule>
  </conditionalFormatting>
  <conditionalFormatting sqref="C182">
    <cfRule type="expression" dxfId="512" priority="1067">
      <formula>C182=""</formula>
    </cfRule>
  </conditionalFormatting>
  <conditionalFormatting sqref="E182">
    <cfRule type="expression" dxfId="511" priority="1066">
      <formula>E182=""</formula>
    </cfRule>
  </conditionalFormatting>
  <conditionalFormatting sqref="F182">
    <cfRule type="expression" dxfId="510" priority="1065">
      <formula>F182=""</formula>
    </cfRule>
  </conditionalFormatting>
  <conditionalFormatting sqref="F185">
    <cfRule type="expression" dxfId="509" priority="1062">
      <formula>F185=""</formula>
    </cfRule>
  </conditionalFormatting>
  <conditionalFormatting sqref="H182">
    <cfRule type="expression" dxfId="508" priority="1060">
      <formula>H182=""</formula>
    </cfRule>
  </conditionalFormatting>
  <conditionalFormatting sqref="I182">
    <cfRule type="expression" dxfId="507" priority="1059">
      <formula>I182=""</formula>
    </cfRule>
  </conditionalFormatting>
  <conditionalFormatting sqref="J182">
    <cfRule type="expression" dxfId="506" priority="1058">
      <formula>J182=""</formula>
    </cfRule>
  </conditionalFormatting>
  <conditionalFormatting sqref="K182">
    <cfRule type="expression" dxfId="505" priority="1057">
      <formula>K182=""</formula>
    </cfRule>
  </conditionalFormatting>
  <conditionalFormatting sqref="D182">
    <cfRule type="expression" dxfId="504" priority="1056">
      <formula>D182=""</formula>
    </cfRule>
  </conditionalFormatting>
  <conditionalFormatting sqref="F184">
    <cfRule type="expression" dxfId="503" priority="1055">
      <formula>F184=""</formula>
    </cfRule>
  </conditionalFormatting>
  <conditionalFormatting sqref="F183">
    <cfRule type="expression" dxfId="502" priority="1054">
      <formula>F183=""</formula>
    </cfRule>
  </conditionalFormatting>
  <conditionalFormatting sqref="C186">
    <cfRule type="expression" dxfId="501" priority="1053">
      <formula>C186=""</formula>
    </cfRule>
  </conditionalFormatting>
  <conditionalFormatting sqref="E186">
    <cfRule type="expression" dxfId="500" priority="1052">
      <formula>E186=""</formula>
    </cfRule>
  </conditionalFormatting>
  <conditionalFormatting sqref="F186">
    <cfRule type="expression" dxfId="499" priority="1051">
      <formula>F186=""</formula>
    </cfRule>
  </conditionalFormatting>
  <conditionalFormatting sqref="F187">
    <cfRule type="expression" dxfId="498" priority="1050">
      <formula>F187=""</formula>
    </cfRule>
  </conditionalFormatting>
  <conditionalFormatting sqref="F189">
    <cfRule type="expression" dxfId="497" priority="1048">
      <formula>F189=""</formula>
    </cfRule>
  </conditionalFormatting>
  <conditionalFormatting sqref="K190">
    <cfRule type="expression" dxfId="496" priority="1030">
      <formula>K190=""</formula>
    </cfRule>
  </conditionalFormatting>
  <conditionalFormatting sqref="G186">
    <cfRule type="expression" dxfId="495" priority="1047">
      <formula>G186=""</formula>
    </cfRule>
  </conditionalFormatting>
  <conditionalFormatting sqref="H186">
    <cfRule type="expression" dxfId="494" priority="1046">
      <formula>H186=""</formula>
    </cfRule>
  </conditionalFormatting>
  <conditionalFormatting sqref="I186">
    <cfRule type="expression" dxfId="493" priority="1045">
      <formula>I186=""</formula>
    </cfRule>
  </conditionalFormatting>
  <conditionalFormatting sqref="J186">
    <cfRule type="expression" dxfId="492" priority="1044">
      <formula>J186=""</formula>
    </cfRule>
  </conditionalFormatting>
  <conditionalFormatting sqref="K186">
    <cfRule type="expression" dxfId="491" priority="1043">
      <formula>K186=""</formula>
    </cfRule>
  </conditionalFormatting>
  <conditionalFormatting sqref="D186">
    <cfRule type="expression" dxfId="490" priority="1042">
      <formula>D186=""</formula>
    </cfRule>
  </conditionalFormatting>
  <conditionalFormatting sqref="F188">
    <cfRule type="expression" dxfId="489" priority="1041">
      <formula>F188=""</formula>
    </cfRule>
  </conditionalFormatting>
  <conditionalFormatting sqref="C190">
    <cfRule type="expression" dxfId="488" priority="1040">
      <formula>C190=""</formula>
    </cfRule>
  </conditionalFormatting>
  <conditionalFormatting sqref="E190">
    <cfRule type="expression" dxfId="487" priority="1039">
      <formula>E190=""</formula>
    </cfRule>
  </conditionalFormatting>
  <conditionalFormatting sqref="F190">
    <cfRule type="expression" dxfId="486" priority="1038">
      <formula>F190=""</formula>
    </cfRule>
  </conditionalFormatting>
  <conditionalFormatting sqref="F191">
    <cfRule type="expression" dxfId="485" priority="1037">
      <formula>F191=""</formula>
    </cfRule>
  </conditionalFormatting>
  <conditionalFormatting sqref="F193">
    <cfRule type="expression" dxfId="484" priority="1035">
      <formula>F193=""</formula>
    </cfRule>
  </conditionalFormatting>
  <conditionalFormatting sqref="G190">
    <cfRule type="expression" dxfId="483" priority="1034">
      <formula>G190=""</formula>
    </cfRule>
  </conditionalFormatting>
  <conditionalFormatting sqref="H190">
    <cfRule type="expression" dxfId="482" priority="1033">
      <formula>H190=""</formula>
    </cfRule>
  </conditionalFormatting>
  <conditionalFormatting sqref="I190">
    <cfRule type="expression" dxfId="481" priority="1032">
      <formula>I190=""</formula>
    </cfRule>
  </conditionalFormatting>
  <conditionalFormatting sqref="J190">
    <cfRule type="expression" dxfId="480" priority="1031">
      <formula>J190=""</formula>
    </cfRule>
  </conditionalFormatting>
  <conditionalFormatting sqref="D190">
    <cfRule type="expression" dxfId="479" priority="1029">
      <formula>D190=""</formula>
    </cfRule>
  </conditionalFormatting>
  <conditionalFormatting sqref="F199">
    <cfRule type="expression" dxfId="478" priority="1005">
      <formula>F199=""</formula>
    </cfRule>
  </conditionalFormatting>
  <conditionalFormatting sqref="F192">
    <cfRule type="expression" dxfId="477" priority="1016">
      <formula>F192=""</formula>
    </cfRule>
  </conditionalFormatting>
  <conditionalFormatting sqref="F194">
    <cfRule type="expression" dxfId="476" priority="1014">
      <formula>F194="Název dílu"</formula>
    </cfRule>
  </conditionalFormatting>
  <conditionalFormatting sqref="C194">
    <cfRule type="expression" dxfId="475" priority="1013">
      <formula>C194="Kód dílu"</formula>
    </cfRule>
  </conditionalFormatting>
  <conditionalFormatting sqref="F195">
    <cfRule type="expression" dxfId="474" priority="1012">
      <formula>F195="Název dílu"</formula>
    </cfRule>
  </conditionalFormatting>
  <conditionalFormatting sqref="C195">
    <cfRule type="expression" dxfId="473" priority="1011">
      <formula>C195="Kód dílu"</formula>
    </cfRule>
  </conditionalFormatting>
  <conditionalFormatting sqref="C196">
    <cfRule type="expression" dxfId="472" priority="1010">
      <formula>C196=""</formula>
    </cfRule>
  </conditionalFormatting>
  <conditionalFormatting sqref="E196">
    <cfRule type="expression" dxfId="471" priority="1009">
      <formula>E196=""</formula>
    </cfRule>
  </conditionalFormatting>
  <conditionalFormatting sqref="F196">
    <cfRule type="expression" dxfId="470" priority="1008">
      <formula>F196=""</formula>
    </cfRule>
  </conditionalFormatting>
  <conditionalFormatting sqref="F197">
    <cfRule type="expression" dxfId="469" priority="1007">
      <formula>F197=""</formula>
    </cfRule>
  </conditionalFormatting>
  <conditionalFormatting sqref="G196">
    <cfRule type="expression" dxfId="468" priority="1004">
      <formula>G196=""</formula>
    </cfRule>
  </conditionalFormatting>
  <conditionalFormatting sqref="H196">
    <cfRule type="expression" dxfId="467" priority="1003">
      <formula>H196=""</formula>
    </cfRule>
  </conditionalFormatting>
  <conditionalFormatting sqref="I196">
    <cfRule type="expression" dxfId="466" priority="1002">
      <formula>I196=""</formula>
    </cfRule>
  </conditionalFormatting>
  <conditionalFormatting sqref="J196">
    <cfRule type="expression" dxfId="465" priority="1001">
      <formula>J196=""</formula>
    </cfRule>
  </conditionalFormatting>
  <conditionalFormatting sqref="K196">
    <cfRule type="expression" dxfId="464" priority="1000">
      <formula>K196=""</formula>
    </cfRule>
  </conditionalFormatting>
  <conditionalFormatting sqref="D196">
    <cfRule type="expression" dxfId="463" priority="999">
      <formula>D196=""</formula>
    </cfRule>
  </conditionalFormatting>
  <conditionalFormatting sqref="F198">
    <cfRule type="expression" dxfId="462" priority="998">
      <formula>F198=""</formula>
    </cfRule>
  </conditionalFormatting>
  <conditionalFormatting sqref="C200">
    <cfRule type="expression" dxfId="461" priority="997">
      <formula>C200=""</formula>
    </cfRule>
  </conditionalFormatting>
  <conditionalFormatting sqref="E200">
    <cfRule type="expression" dxfId="460" priority="996">
      <formula>E200=""</formula>
    </cfRule>
  </conditionalFormatting>
  <conditionalFormatting sqref="F200">
    <cfRule type="expression" dxfId="459" priority="995">
      <formula>F200=""</formula>
    </cfRule>
  </conditionalFormatting>
  <conditionalFormatting sqref="F201">
    <cfRule type="expression" dxfId="458" priority="994">
      <formula>F201=""</formula>
    </cfRule>
  </conditionalFormatting>
  <conditionalFormatting sqref="C204">
    <cfRule type="expression" dxfId="457" priority="985">
      <formula>C204=""</formula>
    </cfRule>
  </conditionalFormatting>
  <conditionalFormatting sqref="F203">
    <cfRule type="expression" dxfId="456" priority="992">
      <formula>F203=""</formula>
    </cfRule>
  </conditionalFormatting>
  <conditionalFormatting sqref="G200">
    <cfRule type="expression" dxfId="455" priority="991">
      <formula>G200=""</formula>
    </cfRule>
  </conditionalFormatting>
  <conditionalFormatting sqref="H200">
    <cfRule type="expression" dxfId="454" priority="990">
      <formula>H200=""</formula>
    </cfRule>
  </conditionalFormatting>
  <conditionalFormatting sqref="I200">
    <cfRule type="expression" dxfId="453" priority="989">
      <formula>I200=""</formula>
    </cfRule>
  </conditionalFormatting>
  <conditionalFormatting sqref="J200">
    <cfRule type="expression" dxfId="452" priority="988">
      <formula>J200=""</formula>
    </cfRule>
  </conditionalFormatting>
  <conditionalFormatting sqref="K200">
    <cfRule type="expression" dxfId="451" priority="987">
      <formula>K200=""</formula>
    </cfRule>
  </conditionalFormatting>
  <conditionalFormatting sqref="D200">
    <cfRule type="expression" dxfId="450" priority="986">
      <formula>D200=""</formula>
    </cfRule>
  </conditionalFormatting>
  <conditionalFormatting sqref="E208">
    <cfRule type="expression" dxfId="449" priority="972">
      <formula>E208=""</formula>
    </cfRule>
  </conditionalFormatting>
  <conditionalFormatting sqref="E204">
    <cfRule type="expression" dxfId="448" priority="984">
      <formula>E204=""</formula>
    </cfRule>
  </conditionalFormatting>
  <conditionalFormatting sqref="F204">
    <cfRule type="expression" dxfId="447" priority="983">
      <formula>F204=""</formula>
    </cfRule>
  </conditionalFormatting>
  <conditionalFormatting sqref="F205">
    <cfRule type="expression" dxfId="446" priority="982">
      <formula>F205=""</formula>
    </cfRule>
  </conditionalFormatting>
  <conditionalFormatting sqref="D204">
    <cfRule type="expression" dxfId="445" priority="974">
      <formula>D204=""</formula>
    </cfRule>
  </conditionalFormatting>
  <conditionalFormatting sqref="F207">
    <cfRule type="expression" dxfId="444" priority="980">
      <formula>F207=""</formula>
    </cfRule>
  </conditionalFormatting>
  <conditionalFormatting sqref="G204">
    <cfRule type="expression" dxfId="443" priority="979">
      <formula>G204=""</formula>
    </cfRule>
  </conditionalFormatting>
  <conditionalFormatting sqref="H204">
    <cfRule type="expression" dxfId="442" priority="978">
      <formula>H204=""</formula>
    </cfRule>
  </conditionalFormatting>
  <conditionalFormatting sqref="I204">
    <cfRule type="expression" dxfId="441" priority="977">
      <formula>I204=""</formula>
    </cfRule>
  </conditionalFormatting>
  <conditionalFormatting sqref="J204">
    <cfRule type="expression" dxfId="440" priority="976">
      <formula>J204=""</formula>
    </cfRule>
  </conditionalFormatting>
  <conditionalFormatting sqref="K204">
    <cfRule type="expression" dxfId="439" priority="975">
      <formula>K204=""</formula>
    </cfRule>
  </conditionalFormatting>
  <conditionalFormatting sqref="C212">
    <cfRule type="expression" dxfId="438" priority="961">
      <formula>C212=""</formula>
    </cfRule>
  </conditionalFormatting>
  <conditionalFormatting sqref="C208">
    <cfRule type="expression" dxfId="437" priority="973">
      <formula>C208=""</formula>
    </cfRule>
  </conditionalFormatting>
  <conditionalFormatting sqref="G212">
    <cfRule type="expression" dxfId="436" priority="955">
      <formula>G212=""</formula>
    </cfRule>
  </conditionalFormatting>
  <conditionalFormatting sqref="F208">
    <cfRule type="expression" dxfId="435" priority="971">
      <formula>F208=""</formula>
    </cfRule>
  </conditionalFormatting>
  <conditionalFormatting sqref="F209">
    <cfRule type="expression" dxfId="434" priority="970">
      <formula>F209=""</formula>
    </cfRule>
  </conditionalFormatting>
  <conditionalFormatting sqref="K208">
    <cfRule type="expression" dxfId="433" priority="963">
      <formula>K208=""</formula>
    </cfRule>
  </conditionalFormatting>
  <conditionalFormatting sqref="F211">
    <cfRule type="expression" dxfId="432" priority="968">
      <formula>F211=""</formula>
    </cfRule>
  </conditionalFormatting>
  <conditionalFormatting sqref="G208">
    <cfRule type="expression" dxfId="431" priority="967">
      <formula>G208=""</formula>
    </cfRule>
  </conditionalFormatting>
  <conditionalFormatting sqref="H208">
    <cfRule type="expression" dxfId="430" priority="966">
      <formula>H208=""</formula>
    </cfRule>
  </conditionalFormatting>
  <conditionalFormatting sqref="I208">
    <cfRule type="expression" dxfId="429" priority="965">
      <formula>I208=""</formula>
    </cfRule>
  </conditionalFormatting>
  <conditionalFormatting sqref="J208">
    <cfRule type="expression" dxfId="428" priority="964">
      <formula>J208=""</formula>
    </cfRule>
  </conditionalFormatting>
  <conditionalFormatting sqref="D212">
    <cfRule type="expression" dxfId="427" priority="950">
      <formula>D212=""</formula>
    </cfRule>
  </conditionalFormatting>
  <conditionalFormatting sqref="D208">
    <cfRule type="expression" dxfId="426" priority="962">
      <formula>D208=""</formula>
    </cfRule>
  </conditionalFormatting>
  <conditionalFormatting sqref="K218">
    <cfRule type="expression" dxfId="425" priority="931">
      <formula>K218=""</formula>
    </cfRule>
  </conditionalFormatting>
  <conditionalFormatting sqref="E212">
    <cfRule type="expression" dxfId="424" priority="960">
      <formula>E212=""</formula>
    </cfRule>
  </conditionalFormatting>
  <conditionalFormatting sqref="F212">
    <cfRule type="expression" dxfId="423" priority="959">
      <formula>F212=""</formula>
    </cfRule>
  </conditionalFormatting>
  <conditionalFormatting sqref="F213">
    <cfRule type="expression" dxfId="422" priority="958">
      <formula>F213=""</formula>
    </cfRule>
  </conditionalFormatting>
  <conditionalFormatting sqref="J212">
    <cfRule type="expression" dxfId="421" priority="952">
      <formula>J212=""</formula>
    </cfRule>
  </conditionalFormatting>
  <conditionalFormatting sqref="F215">
    <cfRule type="expression" dxfId="420" priority="956">
      <formula>F215=""</formula>
    </cfRule>
  </conditionalFormatting>
  <conditionalFormatting sqref="F223">
    <cfRule type="expression" dxfId="419" priority="925">
      <formula>F223=""</formula>
    </cfRule>
  </conditionalFormatting>
  <conditionalFormatting sqref="H212">
    <cfRule type="expression" dxfId="418" priority="954">
      <formula>H212=""</formula>
    </cfRule>
  </conditionalFormatting>
  <conditionalFormatting sqref="I212">
    <cfRule type="expression" dxfId="417" priority="953">
      <formula>I212=""</formula>
    </cfRule>
  </conditionalFormatting>
  <conditionalFormatting sqref="F218">
    <cfRule type="expression" dxfId="416" priority="939">
      <formula>F218=""</formula>
    </cfRule>
  </conditionalFormatting>
  <conditionalFormatting sqref="K212">
    <cfRule type="expression" dxfId="415" priority="951">
      <formula>K212=""</formula>
    </cfRule>
  </conditionalFormatting>
  <conditionalFormatting sqref="I218">
    <cfRule type="expression" dxfId="414" priority="933">
      <formula>I218=""</formula>
    </cfRule>
  </conditionalFormatting>
  <conditionalFormatting sqref="F202">
    <cfRule type="expression" dxfId="413" priority="949">
      <formula>F202=""</formula>
    </cfRule>
  </conditionalFormatting>
  <conditionalFormatting sqref="F206">
    <cfRule type="expression" dxfId="412" priority="948">
      <formula>F206=""</formula>
    </cfRule>
  </conditionalFormatting>
  <conditionalFormatting sqref="F210">
    <cfRule type="expression" dxfId="411" priority="947">
      <formula>F210=""</formula>
    </cfRule>
  </conditionalFormatting>
  <conditionalFormatting sqref="F214">
    <cfRule type="expression" dxfId="410" priority="946">
      <formula>F214=""</formula>
    </cfRule>
  </conditionalFormatting>
  <conditionalFormatting sqref="F216">
    <cfRule type="expression" dxfId="409" priority="945">
      <formula>F216="Název dílu"</formula>
    </cfRule>
  </conditionalFormatting>
  <conditionalFormatting sqref="C216">
    <cfRule type="expression" dxfId="408" priority="944">
      <formula>C216="Kód dílu"</formula>
    </cfRule>
  </conditionalFormatting>
  <conditionalFormatting sqref="F217">
    <cfRule type="expression" dxfId="407" priority="943">
      <formula>F217="Název dílu"</formula>
    </cfRule>
  </conditionalFormatting>
  <conditionalFormatting sqref="C217">
    <cfRule type="expression" dxfId="406" priority="942">
      <formula>C217="Kód dílu"</formula>
    </cfRule>
  </conditionalFormatting>
  <conditionalFormatting sqref="C218">
    <cfRule type="expression" dxfId="405" priority="941">
      <formula>C218=""</formula>
    </cfRule>
  </conditionalFormatting>
  <conditionalFormatting sqref="E218">
    <cfRule type="expression" dxfId="404" priority="940">
      <formula>E218=""</formula>
    </cfRule>
  </conditionalFormatting>
  <conditionalFormatting sqref="G222">
    <cfRule type="expression" dxfId="403" priority="922">
      <formula>G222=""</formula>
    </cfRule>
  </conditionalFormatting>
  <conditionalFormatting sqref="F219">
    <cfRule type="expression" dxfId="402" priority="938">
      <formula>F219=""</formula>
    </cfRule>
  </conditionalFormatting>
  <conditionalFormatting sqref="F221">
    <cfRule type="expression" dxfId="401" priority="936">
      <formula>F221=""</formula>
    </cfRule>
  </conditionalFormatting>
  <conditionalFormatting sqref="J222">
    <cfRule type="expression" dxfId="400" priority="919">
      <formula>J222=""</formula>
    </cfRule>
  </conditionalFormatting>
  <conditionalFormatting sqref="G218">
    <cfRule type="expression" dxfId="399" priority="935">
      <formula>G218=""</formula>
    </cfRule>
  </conditionalFormatting>
  <conditionalFormatting sqref="H218">
    <cfRule type="expression" dxfId="398" priority="934">
      <formula>H218=""</formula>
    </cfRule>
  </conditionalFormatting>
  <conditionalFormatting sqref="I222">
    <cfRule type="expression" dxfId="397" priority="920">
      <formula>I222=""</formula>
    </cfRule>
  </conditionalFormatting>
  <conditionalFormatting sqref="J218">
    <cfRule type="expression" dxfId="396" priority="932">
      <formula>J218=""</formula>
    </cfRule>
  </conditionalFormatting>
  <conditionalFormatting sqref="D218">
    <cfRule type="expression" dxfId="395" priority="930">
      <formula>D218=""</formula>
    </cfRule>
  </conditionalFormatting>
  <conditionalFormatting sqref="F220">
    <cfRule type="expression" dxfId="394" priority="929">
      <formula>F220=""</formula>
    </cfRule>
  </conditionalFormatting>
  <conditionalFormatting sqref="C222">
    <cfRule type="expression" dxfId="393" priority="928">
      <formula>C222=""</formula>
    </cfRule>
  </conditionalFormatting>
  <conditionalFormatting sqref="E222">
    <cfRule type="expression" dxfId="392" priority="927">
      <formula>E222=""</formula>
    </cfRule>
  </conditionalFormatting>
  <conditionalFormatting sqref="F222">
    <cfRule type="expression" dxfId="391" priority="926">
      <formula>F222=""</formula>
    </cfRule>
  </conditionalFormatting>
  <conditionalFormatting sqref="F231">
    <cfRule type="expression" dxfId="390" priority="906">
      <formula>F231=""</formula>
    </cfRule>
  </conditionalFormatting>
  <conditionalFormatting sqref="F225">
    <cfRule type="expression" dxfId="389" priority="923">
      <formula>F225=""</formula>
    </cfRule>
  </conditionalFormatting>
  <conditionalFormatting sqref="F228">
    <cfRule type="expression" dxfId="388" priority="909">
      <formula>F228=""</formula>
    </cfRule>
  </conditionalFormatting>
  <conditionalFormatting sqref="H222">
    <cfRule type="expression" dxfId="387" priority="921">
      <formula>H222=""</formula>
    </cfRule>
  </conditionalFormatting>
  <conditionalFormatting sqref="I228">
    <cfRule type="expression" dxfId="386" priority="903">
      <formula>I228=""</formula>
    </cfRule>
  </conditionalFormatting>
  <conditionalFormatting sqref="J232">
    <cfRule type="expression" dxfId="385" priority="889">
      <formula>J232=""</formula>
    </cfRule>
  </conditionalFormatting>
  <conditionalFormatting sqref="K222">
    <cfRule type="expression" dxfId="384" priority="918">
      <formula>K222=""</formula>
    </cfRule>
  </conditionalFormatting>
  <conditionalFormatting sqref="D222">
    <cfRule type="expression" dxfId="383" priority="917">
      <formula>D222=""</formula>
    </cfRule>
  </conditionalFormatting>
  <conditionalFormatting sqref="F224">
    <cfRule type="expression" dxfId="382" priority="916">
      <formula>F224=""</formula>
    </cfRule>
  </conditionalFormatting>
  <conditionalFormatting sqref="F226">
    <cfRule type="expression" dxfId="381" priority="915">
      <formula>F226="Název dílu"</formula>
    </cfRule>
  </conditionalFormatting>
  <conditionalFormatting sqref="C226">
    <cfRule type="expression" dxfId="380" priority="914">
      <formula>C226="Kód dílu"</formula>
    </cfRule>
  </conditionalFormatting>
  <conditionalFormatting sqref="F227">
    <cfRule type="expression" dxfId="379" priority="913">
      <formula>F227="Název dílu"</formula>
    </cfRule>
  </conditionalFormatting>
  <conditionalFormatting sqref="C227">
    <cfRule type="expression" dxfId="378" priority="912">
      <formula>C227="Kód dílu"</formula>
    </cfRule>
  </conditionalFormatting>
  <conditionalFormatting sqref="C228">
    <cfRule type="expression" dxfId="377" priority="911">
      <formula>C228=""</formula>
    </cfRule>
  </conditionalFormatting>
  <conditionalFormatting sqref="G232">
    <cfRule type="expression" dxfId="376" priority="892">
      <formula>G232=""</formula>
    </cfRule>
  </conditionalFormatting>
  <conditionalFormatting sqref="F229">
    <cfRule type="expression" dxfId="375" priority="908">
      <formula>F229=""</formula>
    </cfRule>
  </conditionalFormatting>
  <conditionalFormatting sqref="G228">
    <cfRule type="expression" dxfId="374" priority="905">
      <formula>G228=""</formula>
    </cfRule>
  </conditionalFormatting>
  <conditionalFormatting sqref="H228">
    <cfRule type="expression" dxfId="373" priority="904">
      <formula>H228=""</formula>
    </cfRule>
  </conditionalFormatting>
  <conditionalFormatting sqref="J228">
    <cfRule type="expression" dxfId="372" priority="902">
      <formula>J228=""</formula>
    </cfRule>
  </conditionalFormatting>
  <conditionalFormatting sqref="K228">
    <cfRule type="expression" dxfId="371" priority="901">
      <formula>K228=""</formula>
    </cfRule>
  </conditionalFormatting>
  <conditionalFormatting sqref="D228">
    <cfRule type="expression" dxfId="370" priority="900">
      <formula>D228=""</formula>
    </cfRule>
  </conditionalFormatting>
  <conditionalFormatting sqref="F230">
    <cfRule type="expression" dxfId="369" priority="899">
      <formula>F230=""</formula>
    </cfRule>
  </conditionalFormatting>
  <conditionalFormatting sqref="C232">
    <cfRule type="expression" dxfId="368" priority="898">
      <formula>C232=""</formula>
    </cfRule>
  </conditionalFormatting>
  <conditionalFormatting sqref="F232">
    <cfRule type="expression" dxfId="367" priority="896">
      <formula>F232=""</formula>
    </cfRule>
  </conditionalFormatting>
  <conditionalFormatting sqref="F235">
    <cfRule type="expression" dxfId="366" priority="893">
      <formula>F235=""</formula>
    </cfRule>
  </conditionalFormatting>
  <conditionalFormatting sqref="H232">
    <cfRule type="expression" dxfId="365" priority="891">
      <formula>H232=""</formula>
    </cfRule>
  </conditionalFormatting>
  <conditionalFormatting sqref="I232">
    <cfRule type="expression" dxfId="364" priority="890">
      <formula>I232=""</formula>
    </cfRule>
  </conditionalFormatting>
  <conditionalFormatting sqref="K232">
    <cfRule type="expression" dxfId="363" priority="888">
      <formula>K232=""</formula>
    </cfRule>
  </conditionalFormatting>
  <conditionalFormatting sqref="D232">
    <cfRule type="expression" dxfId="362" priority="887">
      <formula>D232=""</formula>
    </cfRule>
  </conditionalFormatting>
  <conditionalFormatting sqref="E146 E140 E136 E132 E128">
    <cfRule type="expression" dxfId="361" priority="886">
      <formula>E128=""</formula>
    </cfRule>
  </conditionalFormatting>
  <conditionalFormatting sqref="E228">
    <cfRule type="expression" dxfId="360" priority="885">
      <formula>E228=""</formula>
    </cfRule>
  </conditionalFormatting>
  <conditionalFormatting sqref="E232">
    <cfRule type="expression" dxfId="359" priority="884">
      <formula>E232=""</formula>
    </cfRule>
  </conditionalFormatting>
  <conditionalFormatting sqref="F234">
    <cfRule type="expression" dxfId="358" priority="883">
      <formula>F234=""</formula>
    </cfRule>
  </conditionalFormatting>
  <conditionalFormatting sqref="F233">
    <cfRule type="expression" dxfId="357" priority="882">
      <formula>F233=""</formula>
    </cfRule>
  </conditionalFormatting>
  <conditionalFormatting sqref="C240">
    <cfRule type="expression" dxfId="356" priority="868">
      <formula>C240=""</formula>
    </cfRule>
  </conditionalFormatting>
  <conditionalFormatting sqref="F240">
    <cfRule type="expression" dxfId="355" priority="866">
      <formula>F240=""</formula>
    </cfRule>
  </conditionalFormatting>
  <conditionalFormatting sqref="F241">
    <cfRule type="expression" dxfId="354" priority="865">
      <formula>F241=""</formula>
    </cfRule>
  </conditionalFormatting>
  <conditionalFormatting sqref="F243">
    <cfRule type="expression" dxfId="353" priority="863">
      <formula>F243=""</formula>
    </cfRule>
  </conditionalFormatting>
  <conditionalFormatting sqref="G240">
    <cfRule type="expression" dxfId="352" priority="862">
      <formula>G240=""</formula>
    </cfRule>
  </conditionalFormatting>
  <conditionalFormatting sqref="H240">
    <cfRule type="expression" dxfId="351" priority="861">
      <formula>H240=""</formula>
    </cfRule>
  </conditionalFormatting>
  <conditionalFormatting sqref="I240">
    <cfRule type="expression" dxfId="350" priority="860">
      <formula>I240=""</formula>
    </cfRule>
  </conditionalFormatting>
  <conditionalFormatting sqref="J240">
    <cfRule type="expression" dxfId="349" priority="859">
      <formula>J240=""</formula>
    </cfRule>
  </conditionalFormatting>
  <conditionalFormatting sqref="K240">
    <cfRule type="expression" dxfId="348" priority="858">
      <formula>K240=""</formula>
    </cfRule>
  </conditionalFormatting>
  <conditionalFormatting sqref="D240">
    <cfRule type="expression" dxfId="347" priority="857">
      <formula>D240=""</formula>
    </cfRule>
  </conditionalFormatting>
  <conditionalFormatting sqref="F242">
    <cfRule type="expression" dxfId="346" priority="856">
      <formula>F242=""</formula>
    </cfRule>
  </conditionalFormatting>
  <conditionalFormatting sqref="G236">
    <cfRule type="expression" dxfId="345" priority="826">
      <formula>G236=""</formula>
    </cfRule>
  </conditionalFormatting>
  <conditionalFormatting sqref="F251">
    <cfRule type="expression" dxfId="344" priority="813">
      <formula>F251=""</formula>
    </cfRule>
  </conditionalFormatting>
  <conditionalFormatting sqref="C244">
    <cfRule type="expression" dxfId="343" priority="843">
      <formula>C244=""</formula>
    </cfRule>
  </conditionalFormatting>
  <conditionalFormatting sqref="F248">
    <cfRule type="expression" dxfId="342" priority="816">
      <formula>F248=""</formula>
    </cfRule>
  </conditionalFormatting>
  <conditionalFormatting sqref="F236">
    <cfRule type="expression" dxfId="341" priority="829">
      <formula>F236=""</formula>
    </cfRule>
  </conditionalFormatting>
  <conditionalFormatting sqref="F237">
    <cfRule type="expression" dxfId="340" priority="828">
      <formula>F237=""</formula>
    </cfRule>
  </conditionalFormatting>
  <conditionalFormatting sqref="F239">
    <cfRule type="expression" dxfId="339" priority="827">
      <formula>F239=""</formula>
    </cfRule>
  </conditionalFormatting>
  <conditionalFormatting sqref="H236">
    <cfRule type="expression" dxfId="338" priority="825">
      <formula>H236=""</formula>
    </cfRule>
  </conditionalFormatting>
  <conditionalFormatting sqref="I236">
    <cfRule type="expression" dxfId="337" priority="824">
      <formula>I236=""</formula>
    </cfRule>
  </conditionalFormatting>
  <conditionalFormatting sqref="J236">
    <cfRule type="expression" dxfId="336" priority="823">
      <formula>J236=""</formula>
    </cfRule>
  </conditionalFormatting>
  <conditionalFormatting sqref="K236">
    <cfRule type="expression" dxfId="335" priority="822">
      <formula>K236=""</formula>
    </cfRule>
  </conditionalFormatting>
  <conditionalFormatting sqref="D236">
    <cfRule type="expression" dxfId="334" priority="821">
      <formula>D236=""</formula>
    </cfRule>
  </conditionalFormatting>
  <conditionalFormatting sqref="F238">
    <cfRule type="expression" dxfId="333" priority="820">
      <formula>F238=""</formula>
    </cfRule>
  </conditionalFormatting>
  <conditionalFormatting sqref="E244 E236 E240">
    <cfRule type="expression" dxfId="332" priority="819">
      <formula>E236=""</formula>
    </cfRule>
  </conditionalFormatting>
  <conditionalFormatting sqref="F244">
    <cfRule type="expression" dxfId="331" priority="841">
      <formula>F244=""</formula>
    </cfRule>
  </conditionalFormatting>
  <conditionalFormatting sqref="F245">
    <cfRule type="expression" dxfId="330" priority="840">
      <formula>F245=""</formula>
    </cfRule>
  </conditionalFormatting>
  <conditionalFormatting sqref="F247">
    <cfRule type="expression" dxfId="329" priority="839">
      <formula>F247=""</formula>
    </cfRule>
  </conditionalFormatting>
  <conditionalFormatting sqref="G244">
    <cfRule type="expression" dxfId="328" priority="838">
      <formula>G244=""</formula>
    </cfRule>
  </conditionalFormatting>
  <conditionalFormatting sqref="H244">
    <cfRule type="expression" dxfId="327" priority="837">
      <formula>H244=""</formula>
    </cfRule>
  </conditionalFormatting>
  <conditionalFormatting sqref="I244">
    <cfRule type="expression" dxfId="326" priority="836">
      <formula>I244=""</formula>
    </cfRule>
  </conditionalFormatting>
  <conditionalFormatting sqref="J244">
    <cfRule type="expression" dxfId="325" priority="835">
      <formula>J244=""</formula>
    </cfRule>
  </conditionalFormatting>
  <conditionalFormatting sqref="K244">
    <cfRule type="expression" dxfId="324" priority="834">
      <formula>K244=""</formula>
    </cfRule>
  </conditionalFormatting>
  <conditionalFormatting sqref="D244">
    <cfRule type="expression" dxfId="323" priority="833">
      <formula>D244=""</formula>
    </cfRule>
  </conditionalFormatting>
  <conditionalFormatting sqref="F246">
    <cfRule type="expression" dxfId="322" priority="832">
      <formula>F246=""</formula>
    </cfRule>
  </conditionalFormatting>
  <conditionalFormatting sqref="C236">
    <cfRule type="expression" dxfId="321" priority="831">
      <formula>C236=""</formula>
    </cfRule>
  </conditionalFormatting>
  <conditionalFormatting sqref="F252">
    <cfRule type="expression" dxfId="320" priority="803">
      <formula>F252=""</formula>
    </cfRule>
  </conditionalFormatting>
  <conditionalFormatting sqref="F249">
    <cfRule type="expression" dxfId="319" priority="815">
      <formula>F249=""</formula>
    </cfRule>
  </conditionalFormatting>
  <conditionalFormatting sqref="G248">
    <cfRule type="expression" dxfId="318" priority="812">
      <formula>G248=""</formula>
    </cfRule>
  </conditionalFormatting>
  <conditionalFormatting sqref="H248">
    <cfRule type="expression" dxfId="317" priority="811">
      <formula>H248=""</formula>
    </cfRule>
  </conditionalFormatting>
  <conditionalFormatting sqref="I248">
    <cfRule type="expression" dxfId="316" priority="810">
      <formula>I248=""</formula>
    </cfRule>
  </conditionalFormatting>
  <conditionalFormatting sqref="J248">
    <cfRule type="expression" dxfId="315" priority="809">
      <formula>J248=""</formula>
    </cfRule>
  </conditionalFormatting>
  <conditionalFormatting sqref="K248">
    <cfRule type="expression" dxfId="314" priority="808">
      <formula>K248=""</formula>
    </cfRule>
  </conditionalFormatting>
  <conditionalFormatting sqref="D248">
    <cfRule type="expression" dxfId="313" priority="807">
      <formula>D248=""</formula>
    </cfRule>
  </conditionalFormatting>
  <conditionalFormatting sqref="F250">
    <cfRule type="expression" dxfId="312" priority="806">
      <formula>F250=""</formula>
    </cfRule>
  </conditionalFormatting>
  <conditionalFormatting sqref="C248">
    <cfRule type="expression" dxfId="311" priority="818">
      <formula>C248=""</formula>
    </cfRule>
  </conditionalFormatting>
  <conditionalFormatting sqref="C252">
    <cfRule type="expression" dxfId="310" priority="805">
      <formula>C252=""</formula>
    </cfRule>
  </conditionalFormatting>
  <conditionalFormatting sqref="F253">
    <cfRule type="expression" dxfId="309" priority="802">
      <formula>F253=""</formula>
    </cfRule>
  </conditionalFormatting>
  <conditionalFormatting sqref="J252">
    <cfRule type="expression" dxfId="308" priority="796">
      <formula>J252=""</formula>
    </cfRule>
  </conditionalFormatting>
  <conditionalFormatting sqref="F255">
    <cfRule type="expression" dxfId="307" priority="800">
      <formula>F255=""</formula>
    </cfRule>
  </conditionalFormatting>
  <conditionalFormatting sqref="G252">
    <cfRule type="expression" dxfId="306" priority="799">
      <formula>G252=""</formula>
    </cfRule>
  </conditionalFormatting>
  <conditionalFormatting sqref="H252">
    <cfRule type="expression" dxfId="305" priority="798">
      <formula>H252=""</formula>
    </cfRule>
  </conditionalFormatting>
  <conditionalFormatting sqref="I252">
    <cfRule type="expression" dxfId="304" priority="797">
      <formula>I252=""</formula>
    </cfRule>
  </conditionalFormatting>
  <conditionalFormatting sqref="F254">
    <cfRule type="expression" dxfId="303" priority="793">
      <formula>F254=""</formula>
    </cfRule>
  </conditionalFormatting>
  <conditionalFormatting sqref="K252">
    <cfRule type="expression" dxfId="302" priority="795">
      <formula>K252=""</formula>
    </cfRule>
  </conditionalFormatting>
  <conditionalFormatting sqref="D252">
    <cfRule type="expression" dxfId="301" priority="794">
      <formula>D252=""</formula>
    </cfRule>
  </conditionalFormatting>
  <conditionalFormatting sqref="F256">
    <cfRule type="expression" dxfId="300" priority="792">
      <formula>F256="Název dílu"</formula>
    </cfRule>
  </conditionalFormatting>
  <conditionalFormatting sqref="C256">
    <cfRule type="expression" dxfId="299" priority="791">
      <formula>C256="Kód dílu"</formula>
    </cfRule>
  </conditionalFormatting>
  <conditionalFormatting sqref="E252 E248">
    <cfRule type="expression" dxfId="298" priority="786">
      <formula>E248=""</formula>
    </cfRule>
  </conditionalFormatting>
  <conditionalFormatting sqref="F257">
    <cfRule type="expression" dxfId="297" priority="651">
      <formula>F257="Název dílu"</formula>
    </cfRule>
  </conditionalFormatting>
  <conditionalFormatting sqref="C257">
    <cfRule type="expression" dxfId="296" priority="650">
      <formula>C257="Kód dílu"</formula>
    </cfRule>
  </conditionalFormatting>
  <conditionalFormatting sqref="F264">
    <cfRule type="expression" dxfId="295" priority="502">
      <formula>F264=""</formula>
    </cfRule>
  </conditionalFormatting>
  <conditionalFormatting sqref="F259">
    <cfRule type="expression" dxfId="294" priority="523">
      <formula>F259=""</formula>
    </cfRule>
  </conditionalFormatting>
  <conditionalFormatting sqref="F261">
    <cfRule type="expression" dxfId="293" priority="521">
      <formula>F261=""</formula>
    </cfRule>
  </conditionalFormatting>
  <conditionalFormatting sqref="F260">
    <cfRule type="expression" dxfId="292" priority="514">
      <formula>F260=""</formula>
    </cfRule>
  </conditionalFormatting>
  <conditionalFormatting sqref="F265">
    <cfRule type="expression" dxfId="291" priority="509">
      <formula>F265=""</formula>
    </cfRule>
  </conditionalFormatting>
  <conditionalFormatting sqref="F266">
    <cfRule type="expression" dxfId="290" priority="501">
      <formula>F266="Název dílu"</formula>
    </cfRule>
  </conditionalFormatting>
  <conditionalFormatting sqref="C266">
    <cfRule type="expression" dxfId="289" priority="500">
      <formula>C266="Kód dílu"</formula>
    </cfRule>
  </conditionalFormatting>
  <conditionalFormatting sqref="F267">
    <cfRule type="expression" dxfId="288" priority="499">
      <formula>F267="Název dílu"</formula>
    </cfRule>
  </conditionalFormatting>
  <conditionalFormatting sqref="C267">
    <cfRule type="expression" dxfId="287" priority="498">
      <formula>C267="Kód dílu"</formula>
    </cfRule>
  </conditionalFormatting>
  <conditionalFormatting sqref="F271">
    <cfRule type="expression" dxfId="286" priority="409">
      <formula>F271=""</formula>
    </cfRule>
  </conditionalFormatting>
  <conditionalFormatting sqref="H258">
    <cfRule type="expression" dxfId="285" priority="399">
      <formula>H258=""</formula>
    </cfRule>
  </conditionalFormatting>
  <conditionalFormatting sqref="G258">
    <cfRule type="expression" dxfId="284" priority="400">
      <formula>G258=""</formula>
    </cfRule>
  </conditionalFormatting>
  <conditionalFormatting sqref="I262">
    <cfRule type="expression" dxfId="283" priority="389">
      <formula>I262=""</formula>
    </cfRule>
  </conditionalFormatting>
  <conditionalFormatting sqref="D262">
    <cfRule type="expression" dxfId="282" priority="386">
      <formula>D262=""</formula>
    </cfRule>
  </conditionalFormatting>
  <conditionalFormatting sqref="F277">
    <cfRule type="expression" dxfId="281" priority="372">
      <formula>F277=""</formula>
    </cfRule>
  </conditionalFormatting>
  <conditionalFormatting sqref="F272">
    <cfRule type="expression" dxfId="280" priority="381">
      <formula>F272="Název dílu"</formula>
    </cfRule>
  </conditionalFormatting>
  <conditionalFormatting sqref="C272">
    <cfRule type="expression" dxfId="279" priority="380">
      <formula>C272="Kód dílu"</formula>
    </cfRule>
  </conditionalFormatting>
  <conditionalFormatting sqref="F273">
    <cfRule type="expression" dxfId="278" priority="379">
      <formula>F273="Název dílu"</formula>
    </cfRule>
  </conditionalFormatting>
  <conditionalFormatting sqref="C273">
    <cfRule type="expression" dxfId="277" priority="378">
      <formula>C273="Kód dílu"</formula>
    </cfRule>
  </conditionalFormatting>
  <conditionalFormatting sqref="C268">
    <cfRule type="expression" dxfId="276" priority="414">
      <formula>C268=""</formula>
    </cfRule>
  </conditionalFormatting>
  <conditionalFormatting sqref="F268">
    <cfRule type="expression" dxfId="275" priority="412">
      <formula>F268=""</formula>
    </cfRule>
  </conditionalFormatting>
  <conditionalFormatting sqref="F269">
    <cfRule type="expression" dxfId="274" priority="411">
      <formula>F269=""</formula>
    </cfRule>
  </conditionalFormatting>
  <conditionalFormatting sqref="K258">
    <cfRule type="expression" dxfId="273" priority="396">
      <formula>K258=""</formula>
    </cfRule>
  </conditionalFormatting>
  <conditionalFormatting sqref="G268">
    <cfRule type="expression" dxfId="272" priority="408">
      <formula>G268=""</formula>
    </cfRule>
  </conditionalFormatting>
  <conditionalFormatting sqref="H268">
    <cfRule type="expression" dxfId="271" priority="407">
      <formula>H268=""</formula>
    </cfRule>
  </conditionalFormatting>
  <conditionalFormatting sqref="I268">
    <cfRule type="expression" dxfId="270" priority="406">
      <formula>I268=""</formula>
    </cfRule>
  </conditionalFormatting>
  <conditionalFormatting sqref="J268">
    <cfRule type="expression" dxfId="269" priority="405">
      <formula>J268=""</formula>
    </cfRule>
  </conditionalFormatting>
  <conditionalFormatting sqref="K268">
    <cfRule type="expression" dxfId="268" priority="404">
      <formula>K268=""</formula>
    </cfRule>
  </conditionalFormatting>
  <conditionalFormatting sqref="D268">
    <cfRule type="expression" dxfId="267" priority="403">
      <formula>D268=""</formula>
    </cfRule>
  </conditionalFormatting>
  <conditionalFormatting sqref="F270">
    <cfRule type="expression" dxfId="266" priority="402">
      <formula>F270=""</formula>
    </cfRule>
  </conditionalFormatting>
  <conditionalFormatting sqref="F258">
    <cfRule type="expression" dxfId="265" priority="401">
      <formula>F258=""</formula>
    </cfRule>
  </conditionalFormatting>
  <conditionalFormatting sqref="I258">
    <cfRule type="expression" dxfId="264" priority="398">
      <formula>I258=""</formula>
    </cfRule>
  </conditionalFormatting>
  <conditionalFormatting sqref="J258">
    <cfRule type="expression" dxfId="263" priority="397">
      <formula>J258=""</formula>
    </cfRule>
  </conditionalFormatting>
  <conditionalFormatting sqref="D258">
    <cfRule type="expression" dxfId="262" priority="395">
      <formula>D258=""</formula>
    </cfRule>
  </conditionalFormatting>
  <conditionalFormatting sqref="C258">
    <cfRule type="expression" dxfId="261" priority="393">
      <formula>C258=""</formula>
    </cfRule>
  </conditionalFormatting>
  <conditionalFormatting sqref="F262">
    <cfRule type="expression" dxfId="260" priority="392">
      <formula>F262=""</formula>
    </cfRule>
  </conditionalFormatting>
  <conditionalFormatting sqref="G262">
    <cfRule type="expression" dxfId="259" priority="391">
      <formula>G262=""</formula>
    </cfRule>
  </conditionalFormatting>
  <conditionalFormatting sqref="J262">
    <cfRule type="expression" dxfId="258" priority="388">
      <formula>J262=""</formula>
    </cfRule>
  </conditionalFormatting>
  <conditionalFormatting sqref="K262">
    <cfRule type="expression" dxfId="257" priority="387">
      <formula>K262=""</formula>
    </cfRule>
  </conditionalFormatting>
  <conditionalFormatting sqref="J274">
    <cfRule type="expression" dxfId="256" priority="368">
      <formula>J274=""</formula>
    </cfRule>
  </conditionalFormatting>
  <conditionalFormatting sqref="C262">
    <cfRule type="expression" dxfId="255" priority="384">
      <formula>C262=""</formula>
    </cfRule>
  </conditionalFormatting>
  <conditionalFormatting sqref="F263">
    <cfRule type="expression" dxfId="254" priority="383">
      <formula>F263=""</formula>
    </cfRule>
  </conditionalFormatting>
  <conditionalFormatting sqref="E262 E258">
    <cfRule type="expression" dxfId="253" priority="382">
      <formula>E258=""</formula>
    </cfRule>
  </conditionalFormatting>
  <conditionalFormatting sqref="C274">
    <cfRule type="expression" dxfId="252" priority="377">
      <formula>C274=""</formula>
    </cfRule>
  </conditionalFormatting>
  <conditionalFormatting sqref="F274">
    <cfRule type="expression" dxfId="251" priority="375">
      <formula>F274=""</formula>
    </cfRule>
  </conditionalFormatting>
  <conditionalFormatting sqref="F275">
    <cfRule type="expression" dxfId="250" priority="374">
      <formula>F275=""</formula>
    </cfRule>
  </conditionalFormatting>
  <conditionalFormatting sqref="G274">
    <cfRule type="expression" dxfId="249" priority="371">
      <formula>G274=""</formula>
    </cfRule>
  </conditionalFormatting>
  <conditionalFormatting sqref="H274">
    <cfRule type="expression" dxfId="248" priority="370">
      <formula>H274=""</formula>
    </cfRule>
  </conditionalFormatting>
  <conditionalFormatting sqref="I274">
    <cfRule type="expression" dxfId="247" priority="369">
      <formula>I274=""</formula>
    </cfRule>
  </conditionalFormatting>
  <conditionalFormatting sqref="K274">
    <cfRule type="expression" dxfId="246" priority="367">
      <formula>K274=""</formula>
    </cfRule>
  </conditionalFormatting>
  <conditionalFormatting sqref="D274">
    <cfRule type="expression" dxfId="245" priority="366">
      <formula>D274=""</formula>
    </cfRule>
  </conditionalFormatting>
  <conditionalFormatting sqref="F276">
    <cfRule type="expression" dxfId="244" priority="365">
      <formula>F276=""</formula>
    </cfRule>
  </conditionalFormatting>
  <conditionalFormatting sqref="C278">
    <cfRule type="expression" dxfId="243" priority="364">
      <formula>C278=""</formula>
    </cfRule>
  </conditionalFormatting>
  <conditionalFormatting sqref="E278">
    <cfRule type="expression" dxfId="242" priority="363">
      <formula>E278=""</formula>
    </cfRule>
  </conditionalFormatting>
  <conditionalFormatting sqref="F278">
    <cfRule type="expression" dxfId="241" priority="362">
      <formula>F278=""</formula>
    </cfRule>
  </conditionalFormatting>
  <conditionalFormatting sqref="F279">
    <cfRule type="expression" dxfId="240" priority="361">
      <formula>F279=""</formula>
    </cfRule>
  </conditionalFormatting>
  <conditionalFormatting sqref="F281">
    <cfRule type="expression" dxfId="239" priority="359">
      <formula>F281=""</formula>
    </cfRule>
  </conditionalFormatting>
  <conditionalFormatting sqref="F285">
    <cfRule type="expression" dxfId="238" priority="346">
      <formula>F285=""</formula>
    </cfRule>
  </conditionalFormatting>
  <conditionalFormatting sqref="G278">
    <cfRule type="expression" dxfId="237" priority="358">
      <formula>G278=""</formula>
    </cfRule>
  </conditionalFormatting>
  <conditionalFormatting sqref="H278">
    <cfRule type="expression" dxfId="236" priority="357">
      <formula>H278=""</formula>
    </cfRule>
  </conditionalFormatting>
  <conditionalFormatting sqref="I278">
    <cfRule type="expression" dxfId="235" priority="356">
      <formula>I278=""</formula>
    </cfRule>
  </conditionalFormatting>
  <conditionalFormatting sqref="J278">
    <cfRule type="expression" dxfId="234" priority="355">
      <formula>J278=""</formula>
    </cfRule>
  </conditionalFormatting>
  <conditionalFormatting sqref="K278">
    <cfRule type="expression" dxfId="233" priority="354">
      <formula>K278=""</formula>
    </cfRule>
  </conditionalFormatting>
  <conditionalFormatting sqref="D278">
    <cfRule type="expression" dxfId="232" priority="353">
      <formula>D278=""</formula>
    </cfRule>
  </conditionalFormatting>
  <conditionalFormatting sqref="F280">
    <cfRule type="expression" dxfId="231" priority="352">
      <formula>F280=""</formula>
    </cfRule>
  </conditionalFormatting>
  <conditionalFormatting sqref="C282">
    <cfRule type="expression" dxfId="230" priority="351">
      <formula>C282=""</formula>
    </cfRule>
  </conditionalFormatting>
  <conditionalFormatting sqref="E282">
    <cfRule type="expression" dxfId="229" priority="350">
      <formula>E282=""</formula>
    </cfRule>
  </conditionalFormatting>
  <conditionalFormatting sqref="F282">
    <cfRule type="expression" dxfId="228" priority="349">
      <formula>F282=""</formula>
    </cfRule>
  </conditionalFormatting>
  <conditionalFormatting sqref="F283">
    <cfRule type="expression" dxfId="227" priority="348">
      <formula>F283=""</formula>
    </cfRule>
  </conditionalFormatting>
  <conditionalFormatting sqref="F289">
    <cfRule type="expression" dxfId="226" priority="333">
      <formula>F289=""</formula>
    </cfRule>
  </conditionalFormatting>
  <conditionalFormatting sqref="F293">
    <cfRule type="expression" dxfId="225" priority="320">
      <formula>F293=""</formula>
    </cfRule>
  </conditionalFormatting>
  <conditionalFormatting sqref="G282">
    <cfRule type="expression" dxfId="224" priority="345">
      <formula>G282=""</formula>
    </cfRule>
  </conditionalFormatting>
  <conditionalFormatting sqref="H282">
    <cfRule type="expression" dxfId="223" priority="344">
      <formula>H282=""</formula>
    </cfRule>
  </conditionalFormatting>
  <conditionalFormatting sqref="I282">
    <cfRule type="expression" dxfId="222" priority="343">
      <formula>I282=""</formula>
    </cfRule>
  </conditionalFormatting>
  <conditionalFormatting sqref="J282">
    <cfRule type="expression" dxfId="221" priority="342">
      <formula>J282=""</formula>
    </cfRule>
  </conditionalFormatting>
  <conditionalFormatting sqref="K282">
    <cfRule type="expression" dxfId="220" priority="341">
      <formula>K282=""</formula>
    </cfRule>
  </conditionalFormatting>
  <conditionalFormatting sqref="D282">
    <cfRule type="expression" dxfId="219" priority="340">
      <formula>D282=""</formula>
    </cfRule>
  </conditionalFormatting>
  <conditionalFormatting sqref="F284">
    <cfRule type="expression" dxfId="218" priority="339">
      <formula>F284=""</formula>
    </cfRule>
  </conditionalFormatting>
  <conditionalFormatting sqref="C286">
    <cfRule type="expression" dxfId="217" priority="338">
      <formula>C286=""</formula>
    </cfRule>
  </conditionalFormatting>
  <conditionalFormatting sqref="E286">
    <cfRule type="expression" dxfId="216" priority="337">
      <formula>E286=""</formula>
    </cfRule>
  </conditionalFormatting>
  <conditionalFormatting sqref="F286">
    <cfRule type="expression" dxfId="215" priority="336">
      <formula>F286=""</formula>
    </cfRule>
  </conditionalFormatting>
  <conditionalFormatting sqref="F287">
    <cfRule type="expression" dxfId="214" priority="335">
      <formula>F287=""</formula>
    </cfRule>
  </conditionalFormatting>
  <conditionalFormatting sqref="F297">
    <cfRule type="expression" dxfId="213" priority="307">
      <formula>F297=""</formula>
    </cfRule>
  </conditionalFormatting>
  <conditionalFormatting sqref="F301">
    <cfRule type="expression" dxfId="212" priority="294">
      <formula>F301=""</formula>
    </cfRule>
  </conditionalFormatting>
  <conditionalFormatting sqref="G286">
    <cfRule type="expression" dxfId="211" priority="332">
      <formula>G286=""</formula>
    </cfRule>
  </conditionalFormatting>
  <conditionalFormatting sqref="H286">
    <cfRule type="expression" dxfId="210" priority="331">
      <formula>H286=""</formula>
    </cfRule>
  </conditionalFormatting>
  <conditionalFormatting sqref="I286">
    <cfRule type="expression" dxfId="209" priority="330">
      <formula>I286=""</formula>
    </cfRule>
  </conditionalFormatting>
  <conditionalFormatting sqref="J286">
    <cfRule type="expression" dxfId="208" priority="329">
      <formula>J286=""</formula>
    </cfRule>
  </conditionalFormatting>
  <conditionalFormatting sqref="K286">
    <cfRule type="expression" dxfId="207" priority="328">
      <formula>K286=""</formula>
    </cfRule>
  </conditionalFormatting>
  <conditionalFormatting sqref="D286">
    <cfRule type="expression" dxfId="206" priority="327">
      <formula>D286=""</formula>
    </cfRule>
  </conditionalFormatting>
  <conditionalFormatting sqref="F288">
    <cfRule type="expression" dxfId="205" priority="326">
      <formula>F288=""</formula>
    </cfRule>
  </conditionalFormatting>
  <conditionalFormatting sqref="C290">
    <cfRule type="expression" dxfId="204" priority="325">
      <formula>C290=""</formula>
    </cfRule>
  </conditionalFormatting>
  <conditionalFormatting sqref="E290">
    <cfRule type="expression" dxfId="203" priority="324">
      <formula>E290=""</formula>
    </cfRule>
  </conditionalFormatting>
  <conditionalFormatting sqref="F290">
    <cfRule type="expression" dxfId="202" priority="323">
      <formula>F290=""</formula>
    </cfRule>
  </conditionalFormatting>
  <conditionalFormatting sqref="F291">
    <cfRule type="expression" dxfId="201" priority="322">
      <formula>F291=""</formula>
    </cfRule>
  </conditionalFormatting>
  <conditionalFormatting sqref="E302">
    <cfRule type="expression" dxfId="200" priority="273">
      <formula>E302=""</formula>
    </cfRule>
  </conditionalFormatting>
  <conditionalFormatting sqref="F309">
    <cfRule type="expression" dxfId="199" priority="260">
      <formula>F309=""</formula>
    </cfRule>
  </conditionalFormatting>
  <conditionalFormatting sqref="G290">
    <cfRule type="expression" dxfId="198" priority="319">
      <formula>G290=""</formula>
    </cfRule>
  </conditionalFormatting>
  <conditionalFormatting sqref="H290">
    <cfRule type="expression" dxfId="197" priority="318">
      <formula>H290=""</formula>
    </cfRule>
  </conditionalFormatting>
  <conditionalFormatting sqref="I290">
    <cfRule type="expression" dxfId="196" priority="317">
      <formula>I290=""</formula>
    </cfRule>
  </conditionalFormatting>
  <conditionalFormatting sqref="J290">
    <cfRule type="expression" dxfId="195" priority="316">
      <formula>J290=""</formula>
    </cfRule>
  </conditionalFormatting>
  <conditionalFormatting sqref="K290">
    <cfRule type="expression" dxfId="194" priority="315">
      <formula>K290=""</formula>
    </cfRule>
  </conditionalFormatting>
  <conditionalFormatting sqref="D290">
    <cfRule type="expression" dxfId="193" priority="314">
      <formula>D290=""</formula>
    </cfRule>
  </conditionalFormatting>
  <conditionalFormatting sqref="F292">
    <cfRule type="expression" dxfId="192" priority="313">
      <formula>F292=""</formula>
    </cfRule>
  </conditionalFormatting>
  <conditionalFormatting sqref="C294">
    <cfRule type="expression" dxfId="191" priority="312">
      <formula>C294=""</formula>
    </cfRule>
  </conditionalFormatting>
  <conditionalFormatting sqref="E294">
    <cfRule type="expression" dxfId="190" priority="311">
      <formula>E294=""</formula>
    </cfRule>
  </conditionalFormatting>
  <conditionalFormatting sqref="F294">
    <cfRule type="expression" dxfId="189" priority="310">
      <formula>F294=""</formula>
    </cfRule>
  </conditionalFormatting>
  <conditionalFormatting sqref="F295">
    <cfRule type="expression" dxfId="188" priority="309">
      <formula>F295=""</formula>
    </cfRule>
  </conditionalFormatting>
  <conditionalFormatting sqref="F313">
    <cfRule type="expression" dxfId="187" priority="247">
      <formula>F313=""</formula>
    </cfRule>
  </conditionalFormatting>
  <conditionalFormatting sqref="J314">
    <cfRule type="expression" dxfId="186" priority="230">
      <formula>J314=""</formula>
    </cfRule>
  </conditionalFormatting>
  <conditionalFormatting sqref="G294">
    <cfRule type="expression" dxfId="185" priority="306">
      <formula>G294=""</formula>
    </cfRule>
  </conditionalFormatting>
  <conditionalFormatting sqref="H294">
    <cfRule type="expression" dxfId="184" priority="305">
      <formula>H294=""</formula>
    </cfRule>
  </conditionalFormatting>
  <conditionalFormatting sqref="I294">
    <cfRule type="expression" dxfId="183" priority="304">
      <formula>I294=""</formula>
    </cfRule>
  </conditionalFormatting>
  <conditionalFormatting sqref="J294">
    <cfRule type="expression" dxfId="182" priority="303">
      <formula>J294=""</formula>
    </cfRule>
  </conditionalFormatting>
  <conditionalFormatting sqref="K294">
    <cfRule type="expression" dxfId="181" priority="302">
      <formula>K294=""</formula>
    </cfRule>
  </conditionalFormatting>
  <conditionalFormatting sqref="D294">
    <cfRule type="expression" dxfId="180" priority="301">
      <formula>D294=""</formula>
    </cfRule>
  </conditionalFormatting>
  <conditionalFormatting sqref="F296">
    <cfRule type="expression" dxfId="179" priority="300">
      <formula>F296=""</formula>
    </cfRule>
  </conditionalFormatting>
  <conditionalFormatting sqref="C298">
    <cfRule type="expression" dxfId="178" priority="299">
      <formula>C298=""</formula>
    </cfRule>
  </conditionalFormatting>
  <conditionalFormatting sqref="E298">
    <cfRule type="expression" dxfId="177" priority="298">
      <formula>E298=""</formula>
    </cfRule>
  </conditionalFormatting>
  <conditionalFormatting sqref="F298">
    <cfRule type="expression" dxfId="176" priority="297">
      <formula>F298=""</formula>
    </cfRule>
  </conditionalFormatting>
  <conditionalFormatting sqref="F299">
    <cfRule type="expression" dxfId="175" priority="296">
      <formula>F299=""</formula>
    </cfRule>
  </conditionalFormatting>
  <conditionalFormatting sqref="G298">
    <cfRule type="expression" dxfId="174" priority="293">
      <formula>G298=""</formula>
    </cfRule>
  </conditionalFormatting>
  <conditionalFormatting sqref="H298">
    <cfRule type="expression" dxfId="173" priority="292">
      <formula>H298=""</formula>
    </cfRule>
  </conditionalFormatting>
  <conditionalFormatting sqref="I298">
    <cfRule type="expression" dxfId="172" priority="291">
      <formula>I298=""</formula>
    </cfRule>
  </conditionalFormatting>
  <conditionalFormatting sqref="J298">
    <cfRule type="expression" dxfId="171" priority="290">
      <formula>J298=""</formula>
    </cfRule>
  </conditionalFormatting>
  <conditionalFormatting sqref="K298">
    <cfRule type="expression" dxfId="170" priority="289">
      <formula>K298=""</formula>
    </cfRule>
  </conditionalFormatting>
  <conditionalFormatting sqref="D298">
    <cfRule type="expression" dxfId="169" priority="288">
      <formula>D298=""</formula>
    </cfRule>
  </conditionalFormatting>
  <conditionalFormatting sqref="F300">
    <cfRule type="expression" dxfId="168" priority="287">
      <formula>F300=""</formula>
    </cfRule>
  </conditionalFormatting>
  <conditionalFormatting sqref="G302">
    <cfRule type="expression" dxfId="167" priority="272">
      <formula>G302=""</formula>
    </cfRule>
  </conditionalFormatting>
  <conditionalFormatting sqref="F306">
    <cfRule type="expression" dxfId="166" priority="263">
      <formula>F306=""</formula>
    </cfRule>
  </conditionalFormatting>
  <conditionalFormatting sqref="D302">
    <cfRule type="expression" dxfId="165" priority="275">
      <formula>D302=""</formula>
    </cfRule>
  </conditionalFormatting>
  <conditionalFormatting sqref="F303">
    <cfRule type="expression" dxfId="164" priority="283">
      <formula>F303=""</formula>
    </cfRule>
  </conditionalFormatting>
  <conditionalFormatting sqref="F304">
    <cfRule type="expression" dxfId="163" priority="267">
      <formula>F304=""</formula>
    </cfRule>
  </conditionalFormatting>
  <conditionalFormatting sqref="F305">
    <cfRule type="expression" dxfId="162" priority="281">
      <formula>F305=""</formula>
    </cfRule>
  </conditionalFormatting>
  <conditionalFormatting sqref="G306">
    <cfRule type="expression" dxfId="161" priority="259">
      <formula>G306=""</formula>
    </cfRule>
  </conditionalFormatting>
  <conditionalFormatting sqref="H302">
    <cfRule type="expression" dxfId="160" priority="271">
      <formula>H302=""</formula>
    </cfRule>
  </conditionalFormatting>
  <conditionalFormatting sqref="I302">
    <cfRule type="expression" dxfId="159" priority="270">
      <formula>I302=""</formula>
    </cfRule>
  </conditionalFormatting>
  <conditionalFormatting sqref="J302">
    <cfRule type="expression" dxfId="158" priority="269">
      <formula>J302=""</formula>
    </cfRule>
  </conditionalFormatting>
  <conditionalFormatting sqref="F307">
    <cfRule type="expression" dxfId="157" priority="262">
      <formula>F307=""</formula>
    </cfRule>
  </conditionalFormatting>
  <conditionalFormatting sqref="C302">
    <cfRule type="expression" dxfId="156" priority="266">
      <formula>C302=""</formula>
    </cfRule>
  </conditionalFormatting>
  <conditionalFormatting sqref="F308">
    <cfRule type="expression" dxfId="155" priority="253">
      <formula>F308=""</formula>
    </cfRule>
  </conditionalFormatting>
  <conditionalFormatting sqref="F312">
    <cfRule type="expression" dxfId="154" priority="240">
      <formula>F312=""</formula>
    </cfRule>
  </conditionalFormatting>
  <conditionalFormatting sqref="F302">
    <cfRule type="expression" dxfId="153" priority="274">
      <formula>F302=""</formula>
    </cfRule>
  </conditionalFormatting>
  <conditionalFormatting sqref="H306">
    <cfRule type="expression" dxfId="152" priority="258">
      <formula>H306=""</formula>
    </cfRule>
  </conditionalFormatting>
  <conditionalFormatting sqref="K310">
    <cfRule type="expression" dxfId="151" priority="242">
      <formula>K310=""</formula>
    </cfRule>
  </conditionalFormatting>
  <conditionalFormatting sqref="I306">
    <cfRule type="expression" dxfId="150" priority="257">
      <formula>I306=""</formula>
    </cfRule>
  </conditionalFormatting>
  <conditionalFormatting sqref="J306">
    <cfRule type="expression" dxfId="149" priority="256">
      <formula>J306=""</formula>
    </cfRule>
  </conditionalFormatting>
  <conditionalFormatting sqref="K302">
    <cfRule type="expression" dxfId="148" priority="268">
      <formula>K302=""</formula>
    </cfRule>
  </conditionalFormatting>
  <conditionalFormatting sqref="D306">
    <cfRule type="expression" dxfId="147" priority="254">
      <formula>D306=""</formula>
    </cfRule>
  </conditionalFormatting>
  <conditionalFormatting sqref="C306">
    <cfRule type="expression" dxfId="146" priority="265">
      <formula>C306=""</formula>
    </cfRule>
  </conditionalFormatting>
  <conditionalFormatting sqref="E306">
    <cfRule type="expression" dxfId="145" priority="264">
      <formula>E306=""</formula>
    </cfRule>
  </conditionalFormatting>
  <conditionalFormatting sqref="F310">
    <cfRule type="expression" dxfId="144" priority="250">
      <formula>F310=""</formula>
    </cfRule>
  </conditionalFormatting>
  <conditionalFormatting sqref="F311">
    <cfRule type="expression" dxfId="143" priority="249">
      <formula>F311=""</formula>
    </cfRule>
  </conditionalFormatting>
  <conditionalFormatting sqref="G310">
    <cfRule type="expression" dxfId="142" priority="246">
      <formula>G310=""</formula>
    </cfRule>
  </conditionalFormatting>
  <conditionalFormatting sqref="H310">
    <cfRule type="expression" dxfId="141" priority="245">
      <formula>H310=""</formula>
    </cfRule>
  </conditionalFormatting>
  <conditionalFormatting sqref="I310">
    <cfRule type="expression" dxfId="140" priority="244">
      <formula>I310=""</formula>
    </cfRule>
  </conditionalFormatting>
  <conditionalFormatting sqref="J310">
    <cfRule type="expression" dxfId="139" priority="243">
      <formula>J310=""</formula>
    </cfRule>
  </conditionalFormatting>
  <conditionalFormatting sqref="K306">
    <cfRule type="expression" dxfId="138" priority="255">
      <formula>K306=""</formula>
    </cfRule>
  </conditionalFormatting>
  <conditionalFormatting sqref="F314">
    <cfRule type="expression" dxfId="137" priority="237">
      <formula>F314=""</formula>
    </cfRule>
  </conditionalFormatting>
  <conditionalFormatting sqref="C310">
    <cfRule type="expression" dxfId="136" priority="252">
      <formula>C310=""</formula>
    </cfRule>
  </conditionalFormatting>
  <conditionalFormatting sqref="E310">
    <cfRule type="expression" dxfId="135" priority="251">
      <formula>E310=""</formula>
    </cfRule>
  </conditionalFormatting>
  <conditionalFormatting sqref="G314">
    <cfRule type="expression" dxfId="134" priority="233">
      <formula>G314=""</formula>
    </cfRule>
  </conditionalFormatting>
  <conditionalFormatting sqref="H314">
    <cfRule type="expression" dxfId="133" priority="232">
      <formula>H314=""</formula>
    </cfRule>
  </conditionalFormatting>
  <conditionalFormatting sqref="K314">
    <cfRule type="expression" dxfId="132" priority="229">
      <formula>K314=""</formula>
    </cfRule>
  </conditionalFormatting>
  <conditionalFormatting sqref="D314">
    <cfRule type="expression" dxfId="131" priority="228">
      <formula>D314=""</formula>
    </cfRule>
  </conditionalFormatting>
  <conditionalFormatting sqref="F316">
    <cfRule type="expression" dxfId="130" priority="227">
      <formula>F316=""</formula>
    </cfRule>
  </conditionalFormatting>
  <conditionalFormatting sqref="D310">
    <cfRule type="expression" dxfId="129" priority="241">
      <formula>D310=""</formula>
    </cfRule>
  </conditionalFormatting>
  <conditionalFormatting sqref="C314">
    <cfRule type="expression" dxfId="128" priority="239">
      <formula>C314=""</formula>
    </cfRule>
  </conditionalFormatting>
  <conditionalFormatting sqref="E314">
    <cfRule type="expression" dxfId="127" priority="238">
      <formula>E314=""</formula>
    </cfRule>
  </conditionalFormatting>
  <conditionalFormatting sqref="F315">
    <cfRule type="expression" dxfId="126" priority="236">
      <formula>F315=""</formula>
    </cfRule>
  </conditionalFormatting>
  <conditionalFormatting sqref="F317">
    <cfRule type="expression" dxfId="125" priority="234">
      <formula>F317=""</formula>
    </cfRule>
  </conditionalFormatting>
  <conditionalFormatting sqref="I314">
    <cfRule type="expression" dxfId="124" priority="231">
      <formula>I314=""</formula>
    </cfRule>
  </conditionalFormatting>
  <conditionalFormatting sqref="F319">
    <cfRule type="expression" dxfId="123" priority="224">
      <formula>F319="Název dílu"</formula>
    </cfRule>
  </conditionalFormatting>
  <conditionalFormatting sqref="C319">
    <cfRule type="expression" dxfId="122" priority="223">
      <formula>C319="Kód dílu"</formula>
    </cfRule>
  </conditionalFormatting>
  <conditionalFormatting sqref="C320">
    <cfRule type="expression" dxfId="121" priority="198">
      <formula>C320=""</formula>
    </cfRule>
  </conditionalFormatting>
  <conditionalFormatting sqref="E320">
    <cfRule type="expression" dxfId="120" priority="185">
      <formula>E320=""</formula>
    </cfRule>
  </conditionalFormatting>
  <conditionalFormatting sqref="I320">
    <cfRule type="expression" dxfId="119" priority="181">
      <formula>I320=""</formula>
    </cfRule>
  </conditionalFormatting>
  <conditionalFormatting sqref="J320">
    <cfRule type="expression" dxfId="118" priority="180">
      <formula>J320=""</formula>
    </cfRule>
  </conditionalFormatting>
  <conditionalFormatting sqref="K320">
    <cfRule type="expression" dxfId="117" priority="179">
      <formula>K320=""</formula>
    </cfRule>
  </conditionalFormatting>
  <conditionalFormatting sqref="F321">
    <cfRule type="expression" dxfId="116" priority="178">
      <formula>F321=""</formula>
    </cfRule>
  </conditionalFormatting>
  <conditionalFormatting sqref="F323">
    <cfRule type="expression" dxfId="115" priority="177">
      <formula>F323=""</formula>
    </cfRule>
  </conditionalFormatting>
  <conditionalFormatting sqref="D320">
    <cfRule type="expression" dxfId="114" priority="187">
      <formula>D320=""</formula>
    </cfRule>
  </conditionalFormatting>
  <conditionalFormatting sqref="E268">
    <cfRule type="expression" dxfId="113" priority="186">
      <formula>E268=""</formula>
    </cfRule>
  </conditionalFormatting>
  <conditionalFormatting sqref="F320">
    <cfRule type="expression" dxfId="112" priority="184">
      <formula>F320=""</formula>
    </cfRule>
  </conditionalFormatting>
  <conditionalFormatting sqref="H320">
    <cfRule type="expression" dxfId="111" priority="182">
      <formula>H320=""</formula>
    </cfRule>
  </conditionalFormatting>
  <conditionalFormatting sqref="G320">
    <cfRule type="expression" dxfId="110" priority="183">
      <formula>G320=""</formula>
    </cfRule>
  </conditionalFormatting>
  <conditionalFormatting sqref="F322">
    <cfRule type="expression" dxfId="109" priority="176">
      <formula>F322=""</formula>
    </cfRule>
  </conditionalFormatting>
  <conditionalFormatting sqref="F324">
    <cfRule type="expression" dxfId="108" priority="175">
      <formula>F324="Název dílu"</formula>
    </cfRule>
  </conditionalFormatting>
  <conditionalFormatting sqref="C324">
    <cfRule type="expression" dxfId="107" priority="174">
      <formula>C324="Kód dílu"</formula>
    </cfRule>
  </conditionalFormatting>
  <conditionalFormatting sqref="C52">
    <cfRule type="expression" dxfId="106" priority="161">
      <formula>C52=""</formula>
    </cfRule>
  </conditionalFormatting>
  <conditionalFormatting sqref="F52">
    <cfRule type="expression" dxfId="105" priority="160">
      <formula>F52=""</formula>
    </cfRule>
  </conditionalFormatting>
  <conditionalFormatting sqref="F53">
    <cfRule type="expression" dxfId="104" priority="159">
      <formula>F53=""</formula>
    </cfRule>
  </conditionalFormatting>
  <conditionalFormatting sqref="F55">
    <cfRule type="expression" dxfId="103" priority="158">
      <formula>F55=""</formula>
    </cfRule>
  </conditionalFormatting>
  <conditionalFormatting sqref="G52">
    <cfRule type="expression" dxfId="102" priority="157">
      <formula>G52=""</formula>
    </cfRule>
  </conditionalFormatting>
  <conditionalFormatting sqref="H52">
    <cfRule type="expression" dxfId="101" priority="156">
      <formula>H52=""</formula>
    </cfRule>
  </conditionalFormatting>
  <conditionalFormatting sqref="I52">
    <cfRule type="expression" dxfId="100" priority="155">
      <formula>I52=""</formula>
    </cfRule>
  </conditionalFormatting>
  <conditionalFormatting sqref="J52">
    <cfRule type="expression" dxfId="99" priority="154">
      <formula>J52=""</formula>
    </cfRule>
  </conditionalFormatting>
  <conditionalFormatting sqref="K52">
    <cfRule type="expression" dxfId="98" priority="153">
      <formula>K52=""</formula>
    </cfRule>
  </conditionalFormatting>
  <conditionalFormatting sqref="D52">
    <cfRule type="expression" dxfId="97" priority="152">
      <formula>D52=""</formula>
    </cfRule>
  </conditionalFormatting>
  <conditionalFormatting sqref="F54">
    <cfRule type="expression" dxfId="96" priority="151">
      <formula>F54=""</formula>
    </cfRule>
  </conditionalFormatting>
  <conditionalFormatting sqref="E52">
    <cfRule type="expression" dxfId="95" priority="150">
      <formula>E52=""</formula>
    </cfRule>
  </conditionalFormatting>
  <conditionalFormatting sqref="F162">
    <cfRule type="expression" dxfId="94" priority="145">
      <formula>F162=""</formula>
    </cfRule>
  </conditionalFormatting>
  <conditionalFormatting sqref="F163">
    <cfRule type="expression" dxfId="93" priority="144">
      <formula>F163=""</formula>
    </cfRule>
  </conditionalFormatting>
  <conditionalFormatting sqref="C162">
    <cfRule type="expression" dxfId="92" priority="147">
      <formula>C162=""</formula>
    </cfRule>
  </conditionalFormatting>
  <conditionalFormatting sqref="E162">
    <cfRule type="expression" dxfId="91" priority="146">
      <formula>E162=""</formula>
    </cfRule>
  </conditionalFormatting>
  <conditionalFormatting sqref="G162">
    <cfRule type="expression" dxfId="90" priority="141">
      <formula>G162=""</formula>
    </cfRule>
  </conditionalFormatting>
  <conditionalFormatting sqref="F165">
    <cfRule type="expression" dxfId="89" priority="142">
      <formula>F165=""</formula>
    </cfRule>
  </conditionalFormatting>
  <conditionalFormatting sqref="H162">
    <cfRule type="expression" dxfId="88" priority="140">
      <formula>H162=""</formula>
    </cfRule>
  </conditionalFormatting>
  <conditionalFormatting sqref="I162">
    <cfRule type="expression" dxfId="87" priority="139">
      <formula>I162=""</formula>
    </cfRule>
  </conditionalFormatting>
  <conditionalFormatting sqref="J162">
    <cfRule type="expression" dxfId="86" priority="138">
      <formula>J162=""</formula>
    </cfRule>
  </conditionalFormatting>
  <conditionalFormatting sqref="F107">
    <cfRule type="expression" dxfId="85" priority="149">
      <formula>F107=""</formula>
    </cfRule>
  </conditionalFormatting>
  <conditionalFormatting sqref="D162">
    <cfRule type="expression" dxfId="84" priority="136">
      <formula>D162=""</formula>
    </cfRule>
  </conditionalFormatting>
  <conditionalFormatting sqref="K162">
    <cfRule type="expression" dxfId="83" priority="137">
      <formula>K162=""</formula>
    </cfRule>
  </conditionalFormatting>
  <conditionalFormatting sqref="F172">
    <cfRule type="expression" dxfId="82" priority="88">
      <formula>F172=""</formula>
    </cfRule>
  </conditionalFormatting>
  <conditionalFormatting sqref="C170">
    <cfRule type="expression" dxfId="81" priority="99">
      <formula>C170=""</formula>
    </cfRule>
  </conditionalFormatting>
  <conditionalFormatting sqref="F170">
    <cfRule type="expression" dxfId="80" priority="97">
      <formula>F170=""</formula>
    </cfRule>
  </conditionalFormatting>
  <conditionalFormatting sqref="F171">
    <cfRule type="expression" dxfId="79" priority="96">
      <formula>F171=""</formula>
    </cfRule>
  </conditionalFormatting>
  <conditionalFormatting sqref="F173">
    <cfRule type="expression" dxfId="78" priority="95">
      <formula>F173=""</formula>
    </cfRule>
  </conditionalFormatting>
  <conditionalFormatting sqref="G170">
    <cfRule type="expression" dxfId="77" priority="94">
      <formula>G170=""</formula>
    </cfRule>
  </conditionalFormatting>
  <conditionalFormatting sqref="H170">
    <cfRule type="expression" dxfId="76" priority="93">
      <formula>H170=""</formula>
    </cfRule>
  </conditionalFormatting>
  <conditionalFormatting sqref="I170">
    <cfRule type="expression" dxfId="75" priority="92">
      <formula>I170=""</formula>
    </cfRule>
  </conditionalFormatting>
  <conditionalFormatting sqref="J170">
    <cfRule type="expression" dxfId="74" priority="91">
      <formula>J170=""</formula>
    </cfRule>
  </conditionalFormatting>
  <conditionalFormatting sqref="K170">
    <cfRule type="expression" dxfId="73" priority="90">
      <formula>K170=""</formula>
    </cfRule>
  </conditionalFormatting>
  <conditionalFormatting sqref="D170">
    <cfRule type="expression" dxfId="72" priority="89">
      <formula>D170=""</formula>
    </cfRule>
  </conditionalFormatting>
  <conditionalFormatting sqref="F176">
    <cfRule type="expression" dxfId="71" priority="76">
      <formula>F176=""</formula>
    </cfRule>
  </conditionalFormatting>
  <conditionalFormatting sqref="C174">
    <cfRule type="expression" dxfId="70" priority="87">
      <formula>C174=""</formula>
    </cfRule>
  </conditionalFormatting>
  <conditionalFormatting sqref="F174">
    <cfRule type="expression" dxfId="69" priority="85">
      <formula>F174=""</formula>
    </cfRule>
  </conditionalFormatting>
  <conditionalFormatting sqref="F175">
    <cfRule type="expression" dxfId="68" priority="84">
      <formula>F175=""</formula>
    </cfRule>
  </conditionalFormatting>
  <conditionalFormatting sqref="F177">
    <cfRule type="expression" dxfId="67" priority="83">
      <formula>F177=""</formula>
    </cfRule>
  </conditionalFormatting>
  <conditionalFormatting sqref="G174">
    <cfRule type="expression" dxfId="66" priority="82">
      <formula>G174=""</formula>
    </cfRule>
  </conditionalFormatting>
  <conditionalFormatting sqref="H174">
    <cfRule type="expression" dxfId="65" priority="81">
      <formula>H174=""</formula>
    </cfRule>
  </conditionalFormatting>
  <conditionalFormatting sqref="I174">
    <cfRule type="expression" dxfId="64" priority="80">
      <formula>I174=""</formula>
    </cfRule>
  </conditionalFormatting>
  <conditionalFormatting sqref="J174">
    <cfRule type="expression" dxfId="63" priority="79">
      <formula>J174=""</formula>
    </cfRule>
  </conditionalFormatting>
  <conditionalFormatting sqref="K174">
    <cfRule type="expression" dxfId="62" priority="78">
      <formula>K174=""</formula>
    </cfRule>
  </conditionalFormatting>
  <conditionalFormatting sqref="D174">
    <cfRule type="expression" dxfId="61" priority="77">
      <formula>D174=""</formula>
    </cfRule>
  </conditionalFormatting>
  <conditionalFormatting sqref="E158 E154 E150">
    <cfRule type="expression" dxfId="60" priority="48">
      <formula>E150=""</formula>
    </cfRule>
  </conditionalFormatting>
  <conditionalFormatting sqref="C150">
    <cfRule type="expression" dxfId="59" priority="61">
      <formula>C150=""</formula>
    </cfRule>
  </conditionalFormatting>
  <conditionalFormatting sqref="F150">
    <cfRule type="expression" dxfId="58" priority="60">
      <formula>F150=""</formula>
    </cfRule>
  </conditionalFormatting>
  <conditionalFormatting sqref="F151">
    <cfRule type="expression" dxfId="57" priority="59">
      <formula>F151=""</formula>
    </cfRule>
  </conditionalFormatting>
  <conditionalFormatting sqref="F153">
    <cfRule type="expression" dxfId="56" priority="58">
      <formula>F153=""</formula>
    </cfRule>
  </conditionalFormatting>
  <conditionalFormatting sqref="J150">
    <cfRule type="expression" dxfId="55" priority="54">
      <formula>J150=""</formula>
    </cfRule>
  </conditionalFormatting>
  <conditionalFormatting sqref="H150">
    <cfRule type="expression" dxfId="54" priority="56">
      <formula>H150=""</formula>
    </cfRule>
  </conditionalFormatting>
  <conditionalFormatting sqref="G150">
    <cfRule type="expression" dxfId="53" priority="57">
      <formula>G150=""</formula>
    </cfRule>
  </conditionalFormatting>
  <conditionalFormatting sqref="K150">
    <cfRule type="expression" dxfId="52" priority="53">
      <formula>K150=""</formula>
    </cfRule>
  </conditionalFormatting>
  <conditionalFormatting sqref="I150">
    <cfRule type="expression" dxfId="51" priority="55">
      <formula>I150=""</formula>
    </cfRule>
  </conditionalFormatting>
  <conditionalFormatting sqref="D150">
    <cfRule type="expression" dxfId="50" priority="52">
      <formula>D150=""</formula>
    </cfRule>
  </conditionalFormatting>
  <conditionalFormatting sqref="F152">
    <cfRule type="expression" dxfId="49" priority="51">
      <formula>F152=""</formula>
    </cfRule>
  </conditionalFormatting>
  <conditionalFormatting sqref="F156">
    <cfRule type="expression" dxfId="48" priority="49">
      <formula>F156=""</formula>
    </cfRule>
  </conditionalFormatting>
  <conditionalFormatting sqref="D166">
    <cfRule type="expression" dxfId="47" priority="36">
      <formula>D166=""</formula>
    </cfRule>
  </conditionalFormatting>
  <conditionalFormatting sqref="F168">
    <cfRule type="expression" dxfId="46" priority="34">
      <formula>F168=""</formula>
    </cfRule>
  </conditionalFormatting>
  <conditionalFormatting sqref="C166">
    <cfRule type="expression" dxfId="45" priority="47">
      <formula>C166=""</formula>
    </cfRule>
  </conditionalFormatting>
  <conditionalFormatting sqref="F166">
    <cfRule type="expression" dxfId="44" priority="45">
      <formula>F166=""</formula>
    </cfRule>
  </conditionalFormatting>
  <conditionalFormatting sqref="F167">
    <cfRule type="expression" dxfId="43" priority="44">
      <formula>F167=""</formula>
    </cfRule>
  </conditionalFormatting>
  <conditionalFormatting sqref="G166">
    <cfRule type="expression" dxfId="42" priority="41">
      <formula>G166=""</formula>
    </cfRule>
  </conditionalFormatting>
  <conditionalFormatting sqref="F169">
    <cfRule type="expression" dxfId="41" priority="42">
      <formula>F169=""</formula>
    </cfRule>
  </conditionalFormatting>
  <conditionalFormatting sqref="H166">
    <cfRule type="expression" dxfId="40" priority="40">
      <formula>H166=""</formula>
    </cfRule>
  </conditionalFormatting>
  <conditionalFormatting sqref="I166">
    <cfRule type="expression" dxfId="39" priority="39">
      <formula>I166=""</formula>
    </cfRule>
  </conditionalFormatting>
  <conditionalFormatting sqref="J166">
    <cfRule type="expression" dxfId="38" priority="38">
      <formula>J166=""</formula>
    </cfRule>
  </conditionalFormatting>
  <conditionalFormatting sqref="K166">
    <cfRule type="expression" dxfId="37" priority="37">
      <formula>K166=""</formula>
    </cfRule>
  </conditionalFormatting>
  <conditionalFormatting sqref="F164">
    <cfRule type="expression" dxfId="36" priority="35">
      <formula>F164=""</formula>
    </cfRule>
  </conditionalFormatting>
  <conditionalFormatting sqref="E166">
    <cfRule type="expression" dxfId="35" priority="46">
      <formula>E166=""</formula>
    </cfRule>
  </conditionalFormatting>
  <conditionalFormatting sqref="C88">
    <cfRule type="expression" dxfId="34" priority="21">
      <formula>C88=""</formula>
    </cfRule>
  </conditionalFormatting>
  <conditionalFormatting sqref="F88">
    <cfRule type="expression" dxfId="33" priority="19">
      <formula>F88=""</formula>
    </cfRule>
  </conditionalFormatting>
  <conditionalFormatting sqref="F89">
    <cfRule type="expression" dxfId="32" priority="18">
      <formula>F89=""</formula>
    </cfRule>
  </conditionalFormatting>
  <conditionalFormatting sqref="F91">
    <cfRule type="expression" dxfId="31" priority="17">
      <formula>F91=""</formula>
    </cfRule>
  </conditionalFormatting>
  <conditionalFormatting sqref="G88">
    <cfRule type="expression" dxfId="30" priority="16">
      <formula>G88=""</formula>
    </cfRule>
  </conditionalFormatting>
  <conditionalFormatting sqref="H88">
    <cfRule type="expression" dxfId="29" priority="15">
      <formula>H88=""</formula>
    </cfRule>
  </conditionalFormatting>
  <conditionalFormatting sqref="I88">
    <cfRule type="expression" dxfId="28" priority="14">
      <formula>I88=""</formula>
    </cfRule>
  </conditionalFormatting>
  <conditionalFormatting sqref="J88">
    <cfRule type="expression" dxfId="27" priority="13">
      <formula>J88=""</formula>
    </cfRule>
  </conditionalFormatting>
  <conditionalFormatting sqref="K88">
    <cfRule type="expression" dxfId="26" priority="12">
      <formula>K88=""</formula>
    </cfRule>
  </conditionalFormatting>
  <conditionalFormatting sqref="D88">
    <cfRule type="expression" dxfId="25" priority="11">
      <formula>D88=""</formula>
    </cfRule>
  </conditionalFormatting>
  <conditionalFormatting sqref="F90">
    <cfRule type="expression" dxfId="24" priority="10">
      <formula>F90=""</formula>
    </cfRule>
  </conditionalFormatting>
  <conditionalFormatting sqref="F318">
    <cfRule type="expression" dxfId="23" priority="9">
      <formula>F318="Název dílu"</formula>
    </cfRule>
  </conditionalFormatting>
  <conditionalFormatting sqref="C318">
    <cfRule type="expression" dxfId="22" priority="8">
      <formula>C318="Kód dílu"</formula>
    </cfRule>
  </conditionalFormatting>
  <conditionalFormatting sqref="F92">
    <cfRule type="expression" dxfId="21" priority="7">
      <formula>F92="Název dílu"</formula>
    </cfRule>
  </conditionalFormatting>
  <conditionalFormatting sqref="C92">
    <cfRule type="expression" dxfId="20" priority="6">
      <formula>C92="Kód dílu"</formula>
    </cfRule>
  </conditionalFormatting>
  <conditionalFormatting sqref="E88">
    <cfRule type="expression" dxfId="19" priority="5">
      <formula>E88=""</formula>
    </cfRule>
  </conditionalFormatting>
  <conditionalFormatting sqref="E170">
    <cfRule type="expression" dxfId="18" priority="4">
      <formula>E170=""</formula>
    </cfRule>
  </conditionalFormatting>
  <conditionalFormatting sqref="E174">
    <cfRule type="expression" dxfId="17" priority="3">
      <formula>E174=""</formula>
    </cfRule>
  </conditionalFormatting>
  <conditionalFormatting sqref="E274">
    <cfRule type="expression" dxfId="16" priority="2">
      <formula>E274=""</formula>
    </cfRule>
  </conditionalFormatting>
  <conditionalFormatting sqref="H262">
    <cfRule type="expression" dxfId="15" priority="1">
      <formula>H262=""</formula>
    </cfRule>
  </conditionalFormatting>
  <dataValidations xWindow="1166" yWindow="924"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4 F18 F22 F26 F30 F34 F40 F44 F48 F56 F60 F64 F68 F72 F76 F80 F84 F94 F102 F106 F98 F110 F116 F120 F124 F128 F132 F136 F140 F146 F174 F154 F158 F178 F182 F186 F190 F196 F200 F204 F208 F212 F218 F222 F228 F232 F244 F240 F236 F248 F252 F258 F262 F268 F274 F278 F282 F286 F290 F294 F298 F302 F306 F310 F314 F320 F52 F162 F170 F150 F166 F88"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19 F23 F27 F31 F35 F41 F45 F49 F57 F61 F65 F69 F73 F77 F81 F85 F95 F103 F53 F99 F111 F117 F121 F125 F129 F133 F137 F141 F147 F175 F155 F159 F179 F183 F187 F191 F197 F201 F205 F209 F213 F219 F223 F229 F233 F245 F241 F237 F249 F253 F259 F263 F269 F275 F279 F283 F287 F291 F295 F299 F303 F307 F311 F315 F321 F107 F163 F171 F151 F167 F89" xr:uid="{00000000-0002-0000-0000-00000B000000}"/>
    <dataValidation allowBlank="1" showInputMessage="1" showErrorMessage="1" promptTitle="Výkaz výměr:" prompt="způsob stanovení množství položky, nebo odkaz na příslušnou přílohu dokumentace." sqref="F16 F20 F28 F24 F32 F36 F42 F46 F50 F58 F62 F66 F70 F74 F78 F82 F86 F96 F104 F100 F108 F112 F118 F122 F126 F130 F134 F138 F142 F148 F176 F152 F160 F180 F184 F188 F192 F198 F210 F202 F206 F214 F220 F224 F230 F234 F246 F242 F238 F250 F254 F260 F264 F270 F276 F280 F284 F288 F292 F296 F300 F304 F308 F312 F316 F322 F54 F164 F172 F156 F168 F90"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3 F47 F323 F59 F63 F67 F71 F75 F79 F83 F169 F101 F105 F109 F97 F113 F119 F123 F127 F131 F135 F139 F143 F149 F177 F157 F55 F181 F185 F189 F193 F199 F203 F207 F211 F215 F221 F225 F231 F235 F239 F243 F247 F251 F255 F261 F265 F271 F277 F281 F285 F289 F293 F297 F301 F305 F309 F313 F317 F51 F161 F153 F173 F165 F87 F91" xr:uid="{00000000-0002-0000-0000-00000D000000}"/>
    <dataValidation type="list" allowBlank="1" showInputMessage="1" showErrorMessage="1" sqref="D14 D18 D22 D26 D30 D34 D40 D44 D48 D56 D60 D64 D68 D72 D76 D80 D84 D94 D102 D106 D98 D110 D116 D120 D124 D128 D132 D136 D140 D146 D174 D154 D158 D178 D182 D186 D190 D196 D200 D204 D208 D212 D218 D222 D228 D232 D244 D240 D236 D248 D252 D258 D262 D268 D274 D278 D282 D286 D290 D294 D298 D302 D306 D310 D314 D320 D52 D162 D170 D150 D166 D88"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7" fitToHeight="7" orientation="landscape" blackAndWhite="1" r:id="rId1"/>
  <headerFooter>
    <oddHeader xml:space="preserve">&amp;L&amp;"Arial,Tučné"&amp;10FORMULÁŘ SO/PS
</oddHeader>
    <oddFooter>&amp;L&amp;"Arial,Obyčejné"&amp;10&amp;A&amp;R&amp;"Arial,Obyčejné"&amp;10&amp;P/&amp;N</oddFooter>
  </headerFooter>
  <rowBreaks count="5" manualBreakCount="5">
    <brk id="47" min="1" max="11" man="1"/>
    <brk id="92" min="1" max="11" man="1"/>
    <brk id="144" min="1" max="11" man="1"/>
    <brk id="194" min="1" max="11" man="1"/>
    <brk id="272" min="1" max="11" man="1"/>
  </rowBreaks>
  <drawing r:id="rId2"/>
  <legacyDrawing r:id="rId3"/>
  <extLst>
    <ext xmlns:x14="http://schemas.microsoft.com/office/spreadsheetml/2009/9/main" uri="{CCE6A557-97BC-4b89-ADB6-D9C93CAAB3DF}">
      <x14:dataValidations xmlns:xm="http://schemas.microsoft.com/office/excel/2006/main" xWindow="1166" yWindow="924"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4"/>
  </cols>
  <sheetData>
    <row r="1" spans="1:3" ht="15" thickTop="1" x14ac:dyDescent="0.35">
      <c r="A1" s="27" t="s">
        <v>35</v>
      </c>
      <c r="B1" s="28" t="s">
        <v>31</v>
      </c>
      <c r="C1" s="33"/>
    </row>
    <row r="2" spans="1:3" x14ac:dyDescent="0.35">
      <c r="A2" s="29" t="s">
        <v>36</v>
      </c>
      <c r="B2" s="30" t="s">
        <v>32</v>
      </c>
      <c r="C2" s="33"/>
    </row>
    <row r="3" spans="1:3" x14ac:dyDescent="0.35">
      <c r="A3" s="29" t="s">
        <v>37</v>
      </c>
      <c r="B3" s="30" t="s">
        <v>33</v>
      </c>
      <c r="C3" s="33"/>
    </row>
    <row r="4" spans="1:3" x14ac:dyDescent="0.35">
      <c r="A4" s="29" t="s">
        <v>38</v>
      </c>
      <c r="B4" s="30" t="s">
        <v>34</v>
      </c>
      <c r="C4" s="33"/>
    </row>
    <row r="5" spans="1:3" x14ac:dyDescent="0.35">
      <c r="A5" s="29" t="s">
        <v>39</v>
      </c>
      <c r="B5" s="30" t="s">
        <v>40</v>
      </c>
      <c r="C5" s="33"/>
    </row>
    <row r="6" spans="1:3" x14ac:dyDescent="0.35">
      <c r="A6" s="29" t="s">
        <v>41</v>
      </c>
      <c r="B6" s="30" t="s">
        <v>42</v>
      </c>
      <c r="C6" s="33"/>
    </row>
    <row r="7" spans="1:3" x14ac:dyDescent="0.35">
      <c r="A7" s="29" t="s">
        <v>43</v>
      </c>
      <c r="B7" s="30" t="s">
        <v>44</v>
      </c>
      <c r="C7" s="33"/>
    </row>
    <row r="8" spans="1:3" x14ac:dyDescent="0.35">
      <c r="A8" s="29" t="s">
        <v>45</v>
      </c>
      <c r="B8" s="30" t="s">
        <v>46</v>
      </c>
      <c r="C8" s="33"/>
    </row>
    <row r="9" spans="1:3" x14ac:dyDescent="0.35">
      <c r="A9" s="29" t="s">
        <v>47</v>
      </c>
      <c r="B9" s="30" t="s">
        <v>48</v>
      </c>
      <c r="C9" s="33"/>
    </row>
    <row r="10" spans="1:3" x14ac:dyDescent="0.35">
      <c r="A10" s="29" t="s">
        <v>49</v>
      </c>
      <c r="B10" s="30" t="s">
        <v>50</v>
      </c>
      <c r="C10" s="33"/>
    </row>
    <row r="11" spans="1:3" x14ac:dyDescent="0.35">
      <c r="A11" s="29" t="s">
        <v>51</v>
      </c>
      <c r="B11" s="30" t="s">
        <v>52</v>
      </c>
      <c r="C11" s="33"/>
    </row>
    <row r="12" spans="1:3" x14ac:dyDescent="0.35">
      <c r="A12" s="29" t="s">
        <v>53</v>
      </c>
      <c r="B12" s="30" t="s">
        <v>54</v>
      </c>
      <c r="C12" s="33"/>
    </row>
    <row r="13" spans="1:3" x14ac:dyDescent="0.35">
      <c r="A13" s="29" t="s">
        <v>55</v>
      </c>
      <c r="B13" s="30" t="s">
        <v>56</v>
      </c>
      <c r="C13" s="33"/>
    </row>
    <row r="14" spans="1:3" ht="25" x14ac:dyDescent="0.35">
      <c r="A14" s="29" t="s">
        <v>57</v>
      </c>
      <c r="B14" s="30" t="s">
        <v>58</v>
      </c>
      <c r="C14" s="33"/>
    </row>
    <row r="15" spans="1:3" x14ac:dyDescent="0.35">
      <c r="A15" s="29" t="s">
        <v>59</v>
      </c>
      <c r="B15" s="30" t="s">
        <v>60</v>
      </c>
      <c r="C15" s="33"/>
    </row>
    <row r="16" spans="1:3" x14ac:dyDescent="0.35">
      <c r="A16" s="29" t="s">
        <v>61</v>
      </c>
      <c r="B16" s="30" t="s">
        <v>62</v>
      </c>
      <c r="C16" s="33"/>
    </row>
    <row r="17" spans="1:3" x14ac:dyDescent="0.35">
      <c r="A17" s="29" t="s">
        <v>63</v>
      </c>
      <c r="B17" s="30" t="s">
        <v>64</v>
      </c>
      <c r="C17" s="33"/>
    </row>
    <row r="18" spans="1:3" x14ac:dyDescent="0.35">
      <c r="A18" s="29" t="s">
        <v>65</v>
      </c>
      <c r="B18" s="30" t="s">
        <v>66</v>
      </c>
      <c r="C18" s="33"/>
    </row>
    <row r="19" spans="1:3" x14ac:dyDescent="0.35">
      <c r="A19" s="29" t="s">
        <v>67</v>
      </c>
      <c r="B19" s="30" t="s">
        <v>68</v>
      </c>
      <c r="C19" s="33"/>
    </row>
    <row r="20" spans="1:3" x14ac:dyDescent="0.35">
      <c r="A20" s="29" t="s">
        <v>69</v>
      </c>
      <c r="B20" s="30" t="s">
        <v>70</v>
      </c>
      <c r="C20" s="33"/>
    </row>
    <row r="21" spans="1:3" x14ac:dyDescent="0.35">
      <c r="A21" s="29" t="s">
        <v>71</v>
      </c>
      <c r="B21" s="30" t="s">
        <v>72</v>
      </c>
      <c r="C21" s="33"/>
    </row>
    <row r="22" spans="1:3" x14ac:dyDescent="0.35">
      <c r="A22" s="29" t="s">
        <v>73</v>
      </c>
      <c r="B22" s="30" t="s">
        <v>74</v>
      </c>
      <c r="C22" s="33"/>
    </row>
    <row r="23" spans="1:3" x14ac:dyDescent="0.35">
      <c r="A23" s="29" t="s">
        <v>75</v>
      </c>
      <c r="B23" s="30" t="s">
        <v>76</v>
      </c>
      <c r="C23" s="33"/>
    </row>
    <row r="24" spans="1:3" x14ac:dyDescent="0.35">
      <c r="A24" s="29" t="s">
        <v>77</v>
      </c>
      <c r="B24" s="30" t="s">
        <v>78</v>
      </c>
      <c r="C24" s="33"/>
    </row>
    <row r="25" spans="1:3" ht="15" thickBot="1" x14ac:dyDescent="0.4">
      <c r="A25" s="31" t="s">
        <v>79</v>
      </c>
      <c r="B25" s="32" t="s">
        <v>80</v>
      </c>
      <c r="C25" s="33"/>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6" t="s">
        <v>118</v>
      </c>
      <c r="B8" s="86"/>
      <c r="C8" s="86"/>
      <c r="D8" s="86"/>
      <c r="E8" s="86"/>
      <c r="F8" s="86"/>
      <c r="G8" s="86"/>
      <c r="H8" s="86"/>
      <c r="I8" s="86"/>
      <c r="J8" s="86"/>
      <c r="K8" s="86"/>
      <c r="L8" s="86"/>
      <c r="M8" s="86"/>
    </row>
    <row r="10" spans="1:13" x14ac:dyDescent="0.35">
      <c r="A10" t="s">
        <v>84</v>
      </c>
    </row>
    <row r="11" spans="1:13" x14ac:dyDescent="0.35">
      <c r="A11" s="82">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5" t="s">
        <v>111</v>
      </c>
      <c r="C16" s="85"/>
      <c r="D16" s="85"/>
      <c r="E16" s="85"/>
      <c r="F16" s="85"/>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2">
        <v>43409</v>
      </c>
      <c r="B27" t="s">
        <v>114</v>
      </c>
    </row>
    <row r="28" spans="1:6" x14ac:dyDescent="0.35">
      <c r="A28" s="82">
        <v>43418</v>
      </c>
      <c r="B28" t="s">
        <v>115</v>
      </c>
    </row>
    <row r="29" spans="1:6" x14ac:dyDescent="0.35">
      <c r="C29" t="s">
        <v>116</v>
      </c>
    </row>
    <row r="30" spans="1:6" x14ac:dyDescent="0.35">
      <c r="B30" s="86"/>
      <c r="C30" s="86"/>
      <c r="D30" s="86"/>
      <c r="E30" s="86"/>
      <c r="F30" s="86"/>
    </row>
    <row r="31" spans="1:6" x14ac:dyDescent="0.35">
      <c r="B31" t="s">
        <v>124</v>
      </c>
    </row>
    <row r="32" spans="1:6" x14ac:dyDescent="0.35">
      <c r="B32" t="s">
        <v>117</v>
      </c>
    </row>
    <row r="33" spans="1:6" x14ac:dyDescent="0.35">
      <c r="B33" s="86"/>
      <c r="C33" s="86"/>
      <c r="D33" s="86"/>
      <c r="E33" s="86"/>
      <c r="F33" s="86"/>
    </row>
    <row r="34" spans="1:6" x14ac:dyDescent="0.35">
      <c r="B34" s="86"/>
      <c r="C34" s="86"/>
      <c r="D34" s="86"/>
      <c r="E34" s="86"/>
      <c r="F34" s="86"/>
    </row>
    <row r="35" spans="1:6" x14ac:dyDescent="0.35">
      <c r="A35" s="82">
        <v>43420</v>
      </c>
      <c r="B35" t="s">
        <v>128</v>
      </c>
    </row>
    <row r="36" spans="1:6" x14ac:dyDescent="0.35">
      <c r="C36" t="s">
        <v>127</v>
      </c>
    </row>
    <row r="37" spans="1:6" x14ac:dyDescent="0.35">
      <c r="A37" s="82">
        <v>43423</v>
      </c>
      <c r="B37" t="s">
        <v>129</v>
      </c>
    </row>
    <row r="38" spans="1:6" x14ac:dyDescent="0.35">
      <c r="B38" t="s">
        <v>131</v>
      </c>
    </row>
    <row r="39" spans="1:6" x14ac:dyDescent="0.35">
      <c r="A39" s="82">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4"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68" t="s">
        <v>6</v>
      </c>
      <c r="B1" s="74"/>
      <c r="C1" s="55"/>
      <c r="D1" s="75"/>
      <c r="E1" s="55"/>
      <c r="F1" s="76"/>
      <c r="G1" s="55"/>
      <c r="H1" s="56"/>
      <c r="I1" s="79"/>
      <c r="J1" s="56" t="str">
        <f>IF(I1=0,"",I1*H1)</f>
        <v/>
      </c>
      <c r="K1" s="58"/>
      <c r="L1" s="73">
        <f>ROUND((ROUND(H1,3))*(ROUND(K1,2)),2)</f>
        <v>0</v>
      </c>
    </row>
    <row r="2" spans="1:12" s="1" customFormat="1" ht="12.75" customHeight="1" x14ac:dyDescent="0.35">
      <c r="A2" s="68" t="s">
        <v>5</v>
      </c>
      <c r="B2" s="15"/>
      <c r="C2" s="12"/>
      <c r="D2" s="12"/>
      <c r="E2" s="12"/>
      <c r="F2" s="77"/>
      <c r="G2" s="6"/>
      <c r="H2" s="6"/>
      <c r="I2" s="6"/>
      <c r="J2" s="6"/>
      <c r="K2" s="6"/>
      <c r="L2" s="16"/>
    </row>
    <row r="3" spans="1:12" s="1" customFormat="1" ht="12.75" customHeight="1" x14ac:dyDescent="0.35">
      <c r="A3" s="68" t="s">
        <v>7</v>
      </c>
      <c r="B3" s="15"/>
      <c r="C3" s="12"/>
      <c r="D3" s="12"/>
      <c r="E3" s="12"/>
      <c r="F3" s="78"/>
      <c r="G3" s="6"/>
      <c r="H3" s="6"/>
      <c r="I3" s="6"/>
      <c r="J3" s="6"/>
      <c r="K3" s="6"/>
      <c r="L3" s="16"/>
    </row>
    <row r="4" spans="1:12" s="1" customFormat="1" ht="18" customHeight="1" thickBot="1" x14ac:dyDescent="0.4">
      <c r="A4" s="68" t="s">
        <v>8</v>
      </c>
      <c r="B4" s="17"/>
      <c r="C4" s="14"/>
      <c r="D4" s="14"/>
      <c r="E4" s="14"/>
      <c r="F4" s="106" t="s">
        <v>130</v>
      </c>
      <c r="G4" s="7"/>
      <c r="H4" s="7"/>
      <c r="I4" s="7"/>
      <c r="J4" s="7"/>
      <c r="K4" s="7"/>
      <c r="L4" s="18"/>
    </row>
    <row r="5" spans="1:12" s="1" customFormat="1" ht="48" customHeight="1" thickBot="1" x14ac:dyDescent="0.4">
      <c r="A5" s="5"/>
      <c r="B5" s="12"/>
      <c r="C5" s="12"/>
      <c r="D5" s="12"/>
      <c r="E5" s="12"/>
      <c r="F5" s="19"/>
      <c r="G5" s="6"/>
      <c r="H5" s="6"/>
      <c r="I5" s="6"/>
      <c r="J5" s="6"/>
      <c r="K5" s="6"/>
      <c r="L5" s="7"/>
    </row>
    <row r="6" spans="1:12" s="5" customFormat="1" ht="13.5" thickBot="1" x14ac:dyDescent="0.4">
      <c r="A6" s="5" t="s">
        <v>82</v>
      </c>
      <c r="B6" s="20" t="s">
        <v>83</v>
      </c>
      <c r="C6" s="21"/>
      <c r="D6" s="3"/>
      <c r="E6" s="3"/>
      <c r="F6" s="66" t="s">
        <v>28</v>
      </c>
      <c r="G6" s="21"/>
      <c r="H6" s="21"/>
      <c r="I6" s="21"/>
      <c r="J6" s="21"/>
      <c r="K6" s="21"/>
      <c r="L6" s="80"/>
    </row>
    <row r="7" spans="1:12" s="5" customFormat="1" ht="10.5" thickBot="1" x14ac:dyDescent="0.4">
      <c r="G7" s="22"/>
      <c r="H7" s="22"/>
      <c r="I7" s="22"/>
      <c r="J7" s="22"/>
      <c r="K7" s="22"/>
      <c r="L7" s="22"/>
    </row>
    <row r="8" spans="1:12" s="1" customFormat="1" ht="15" customHeight="1" thickBot="1" x14ac:dyDescent="0.4">
      <c r="A8" s="1" t="s">
        <v>29</v>
      </c>
      <c r="B8" s="53" t="s">
        <v>19</v>
      </c>
      <c r="C8" s="4"/>
      <c r="D8" s="2"/>
      <c r="E8" s="2"/>
      <c r="F8" s="66" t="s">
        <v>28</v>
      </c>
      <c r="G8" s="4"/>
      <c r="H8" s="4"/>
      <c r="I8" s="4"/>
      <c r="J8" s="4"/>
      <c r="K8" s="4"/>
      <c r="L8" s="81"/>
    </row>
    <row r="9" spans="1:12" s="1" customFormat="1" x14ac:dyDescent="0.35">
      <c r="A9" s="5"/>
      <c r="G9" s="23"/>
      <c r="H9" s="23"/>
      <c r="I9" s="23"/>
      <c r="J9" s="23"/>
      <c r="K9" s="23"/>
      <c r="L9" s="23"/>
    </row>
    <row r="10" spans="1:12" s="1" customFormat="1" x14ac:dyDescent="0.35">
      <c r="A10" s="5"/>
      <c r="G10" s="23"/>
      <c r="H10" s="23"/>
      <c r="I10" s="23"/>
      <c r="J10" s="23"/>
      <c r="K10" s="23"/>
      <c r="L10" s="23"/>
    </row>
    <row r="11" spans="1:12" s="1" customFormat="1" x14ac:dyDescent="0.35">
      <c r="A11" s="5"/>
      <c r="G11" s="23"/>
      <c r="H11" s="23"/>
      <c r="I11" s="23"/>
      <c r="J11" s="23"/>
      <c r="K11" s="23"/>
      <c r="L11" s="23"/>
    </row>
    <row r="12" spans="1:12" s="1" customFormat="1" x14ac:dyDescent="0.35">
      <c r="A12" s="5"/>
      <c r="G12" s="23"/>
      <c r="H12" s="23"/>
      <c r="I12" s="23"/>
      <c r="J12" s="23"/>
      <c r="K12" s="23"/>
      <c r="L12" s="23"/>
    </row>
    <row r="13" spans="1:12" s="1" customFormat="1" x14ac:dyDescent="0.35">
      <c r="A13" s="5"/>
      <c r="G13" s="23"/>
      <c r="H13" s="23"/>
      <c r="I13" s="23"/>
      <c r="J13" s="23"/>
      <c r="K13" s="23"/>
      <c r="L13" s="23"/>
    </row>
    <row r="14" spans="1:12" s="1" customFormat="1" x14ac:dyDescent="0.35">
      <c r="A14" s="5"/>
      <c r="G14" s="23"/>
      <c r="H14" s="23"/>
      <c r="I14" s="23"/>
      <c r="J14" s="23"/>
      <c r="K14" s="23"/>
      <c r="L14" s="23"/>
    </row>
    <row r="15" spans="1:12" s="1" customFormat="1" x14ac:dyDescent="0.35">
      <c r="A15" s="5"/>
      <c r="G15" s="23"/>
      <c r="H15" s="23"/>
      <c r="I15" s="23"/>
      <c r="J15" s="23"/>
      <c r="K15" s="23"/>
      <c r="L15" s="23"/>
    </row>
    <row r="16" spans="1:12" s="1" customFormat="1" x14ac:dyDescent="0.35">
      <c r="A16" s="5"/>
      <c r="G16" s="23"/>
      <c r="H16" s="23"/>
      <c r="I16" s="23"/>
      <c r="J16" s="23"/>
      <c r="K16" s="23"/>
      <c r="L16" s="23"/>
    </row>
    <row r="17" spans="1:12" s="1" customFormat="1" x14ac:dyDescent="0.35">
      <c r="A17" s="5"/>
      <c r="G17" s="23"/>
      <c r="H17" s="23"/>
      <c r="I17" s="23"/>
      <c r="J17" s="23"/>
      <c r="K17" s="23"/>
      <c r="L17" s="23"/>
    </row>
    <row r="18" spans="1:12" s="1" customFormat="1" x14ac:dyDescent="0.35">
      <c r="A18" s="5"/>
      <c r="G18" s="23"/>
      <c r="H18" s="23"/>
      <c r="I18" s="23"/>
      <c r="J18" s="23"/>
      <c r="K18" s="23"/>
      <c r="L18" s="23"/>
    </row>
    <row r="19" spans="1:12" s="1" customFormat="1" x14ac:dyDescent="0.35">
      <c r="A19" s="5"/>
      <c r="G19" s="23"/>
      <c r="H19" s="23"/>
      <c r="I19" s="23"/>
      <c r="J19" s="23"/>
      <c r="K19" s="23"/>
      <c r="L19" s="23"/>
    </row>
    <row r="20" spans="1:12" s="1" customFormat="1" x14ac:dyDescent="0.35">
      <c r="A20" s="5"/>
      <c r="G20" s="23"/>
      <c r="H20" s="23"/>
      <c r="I20" s="23"/>
      <c r="J20" s="23"/>
      <c r="K20" s="23"/>
      <c r="L20" s="23"/>
    </row>
    <row r="21" spans="1:12" s="1" customFormat="1" x14ac:dyDescent="0.35">
      <c r="A21" s="5"/>
      <c r="G21" s="23"/>
      <c r="H21" s="23"/>
      <c r="I21" s="23"/>
      <c r="J21" s="23"/>
      <c r="K21" s="23"/>
      <c r="L21" s="23"/>
    </row>
    <row r="22" spans="1:12" s="1" customFormat="1" x14ac:dyDescent="0.35">
      <c r="A22" s="5"/>
      <c r="G22" s="23"/>
      <c r="H22" s="23"/>
      <c r="I22" s="23"/>
      <c r="J22" s="23"/>
      <c r="K22" s="23"/>
      <c r="L22" s="23"/>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5" x14ac:dyDescent="0.3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PS 321.1</vt:lpstr>
      <vt:lpstr>Kategorie monitoringu</vt:lpstr>
      <vt:lpstr>změny</vt:lpstr>
      <vt:lpstr>hide</vt:lpstr>
      <vt:lpstr>List1</vt:lpstr>
      <vt:lpstr>'PS 321.1'!Názvy_tisku</vt:lpstr>
      <vt:lpstr>'PS 321.1'!Oblast_tisku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2019-02-07T10:57:16Z</cp:lastPrinted>
  <dcterms:created xsi:type="dcterms:W3CDTF">2015-03-16T09:47:49Z</dcterms:created>
  <dcterms:modified xsi:type="dcterms:W3CDTF">2019-03-08T11:26:12Z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d:\pw_data\jiri.velebil\</vt:lpwstr>
  </property>
</Properties>
</file>